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3"/>
  </bookViews>
  <sheets>
    <sheet name="OPĆI DIO" sheetId="1" r:id="rId1"/>
    <sheet name="PLAN PRIHODA" sheetId="2" r:id="rId2"/>
    <sheet name="List1" sheetId="3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0">'OPĆI DIO'!$A$1:$H$5</definedName>
    <definedName name="_xlnm.Print_Area" localSheetId="1">'PLAN PRIHODA'!$A$1:$I$60</definedName>
  </definedNames>
  <calcPr fullCalcOnLoad="1"/>
</workbook>
</file>

<file path=xl/sharedStrings.xml><?xml version="1.0" encoding="utf-8"?>
<sst xmlns="http://schemas.openxmlformats.org/spreadsheetml/2006/main" count="258" uniqueCount="130">
  <si>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</si>
  <si>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</si>
  <si>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</si>
  <si>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</si>
  <si>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</si>
  <si>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</si>
  <si>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</si>
  <si>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</si>
  <si>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</si>
  <si>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</si>
  <si>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</si>
  <si>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</si>
  <si>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</si>
  <si>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</si>
  <si>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</si>
  <si>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</si>
  <si>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</si>
  <si>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</si>
  <si>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</si>
  <si>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</si>
  <si>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</si>
  <si>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</si>
  <si>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</si>
  <si>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</si>
  <si>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</si>
  <si>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</si>
  <si>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</si>
  <si>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</si>
  <si>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</si>
  <si>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</si>
  <si>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</si>
  <si>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</si>
  <si>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</si>
  <si>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</si>
  <si>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</si>
  <si>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</si>
  <si>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</si>
  <si>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</si>
  <si>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</si>
  <si>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</si>
  <si>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</si>
  <si>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</si>
  <si>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</si>
  <si>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</si>
  <si>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</si>
  <si>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</si>
  <si>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</si>
  <si>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</si>
  <si>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</si>
  <si>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</si>
  <si>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</si>
  <si>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</si>
  <si>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</si>
  <si>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</si>
  <si>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</si>
  <si>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</si>
  <si>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</si>
  <si>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</si>
  <si>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</si>
  <si>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</si>
  <si>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</si>
  <si>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</si>
  <si>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</si>
  <si>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</si>
  <si>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</si>
  <si>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</si>
  <si>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</si>
  <si>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</si>
  <si>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</si>
  <si>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</si>
  <si>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</si>
  <si>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</si>
  <si>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</si>
  <si>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</si>
  <si>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</si>
  <si>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</si>
  <si>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</si>
  <si>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</si>
  <si>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</si>
  <si>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</si>
  <si>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</si>
  <si>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</si>
  <si>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</si>
  <si>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</si>
  <si>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</si>
  <si>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</si>
  <si>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</si>
  <si>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</si>
  <si>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</si>
  <si>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</si>
  <si>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</si>
  <si>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</si>
  <si>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</si>
  <si>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</si>
  <si>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</si>
  <si>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</si>
  <si>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</si>
  <si>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</si>
  <si>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</si>
  <si>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</si>
  <si>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</si>
  <si>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</si>
  <si>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Plan 
za 2016.</t>
  </si>
  <si>
    <t>Projekcija plana
za 2017.</t>
  </si>
  <si>
    <t>Projekcija plana 
za 2018.</t>
  </si>
  <si>
    <t>Prijedlog plana 
za 2016.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</si>
  <si>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</si>
  <si>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</si>
  <si>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</si>
  <si>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</si>
  <si>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</si>
  <si>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</si>
  <si>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</si>
  <si>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</si>
  <si>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</si>
  <si>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</si>
  <si>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</si>
  <si>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</si>
  <si>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 Centar ua mlade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</si>
  <si>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</si>
  <si>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</si>
  <si>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</si>
  <si>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</si>
  <si>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</si>
  <si>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</si>
  <si>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POMOĆI HZZO</t>
  </si>
  <si>
    <t>POMOĆI EU PROGRAMI</t>
  </si>
  <si>
    <t>Pomoći Općine</t>
  </si>
  <si>
    <t>REBALANS I FINANCIJSKOG PLANA OŠ  PUŠĆA  ZA 2016.GODINU</t>
  </si>
  <si>
    <t>REBALANS 1 PLANA ZA 2016.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</si>
</sst>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3" fillId="53" borderId="24" xfId="0" applyNumberFormat="1" applyFont="1" applyFill="1" applyBorder="1" applyAlignment="1" applyProtection="1">
      <alignment wrapText="1"/>
      <protection/>
    </xf>
    <xf numFmtId="0" fontId="27" fillId="53" borderId="24" xfId="0" applyNumberFormat="1" applyFont="1" applyFill="1" applyBorder="1" applyAlignment="1" applyProtection="1">
      <alignment horizontal="center"/>
      <protection/>
    </xf>
    <xf numFmtId="0" fontId="24" fillId="53" borderId="24" xfId="0" applyNumberFormat="1" applyFont="1" applyFill="1" applyBorder="1" applyAlignment="1" applyProtection="1">
      <alignment wrapText="1"/>
      <protection/>
    </xf>
    <xf numFmtId="3" fontId="27" fillId="53" borderId="24" xfId="0" applyNumberFormat="1" applyFont="1" applyFill="1" applyBorder="1" applyAlignment="1" applyProtection="1">
      <alignment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 wrapText="1"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left" wrapText="1"/>
      <protection/>
    </xf>
    <xf numFmtId="0" fontId="27" fillId="19" borderId="47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341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341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25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25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88" t="s">
        <v>128</v>
      </c>
      <c r="B1" s="188"/>
      <c r="C1" s="188"/>
      <c r="D1" s="188"/>
      <c r="E1" s="188"/>
      <c r="F1" s="188"/>
      <c r="G1" s="188"/>
      <c r="H1" s="188"/>
    </row>
    <row r="2" spans="1:8" s="70" customFormat="1" ht="26.25" customHeight="1">
      <c r="A2" s="188" t="s">
        <v>45</v>
      </c>
      <c r="B2" s="188"/>
      <c r="C2" s="188"/>
      <c r="D2" s="188"/>
      <c r="E2" s="188"/>
      <c r="F2" s="188"/>
      <c r="G2" s="201"/>
      <c r="H2" s="201"/>
    </row>
    <row r="3" spans="1:8" ht="25.5" customHeight="1">
      <c r="A3" s="188"/>
      <c r="B3" s="188"/>
      <c r="C3" s="188"/>
      <c r="D3" s="188"/>
      <c r="E3" s="188"/>
      <c r="F3" s="188"/>
      <c r="G3" s="188"/>
      <c r="H3" s="190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102</v>
      </c>
      <c r="G5" s="111" t="s">
        <v>103</v>
      </c>
      <c r="H5" s="77" t="s">
        <v>104</v>
      </c>
    </row>
    <row r="6" spans="1:8" ht="15.75">
      <c r="A6" s="204" t="s">
        <v>46</v>
      </c>
      <c r="B6" s="199"/>
      <c r="C6" s="199"/>
      <c r="D6" s="199"/>
      <c r="E6" s="205"/>
      <c r="F6" s="108">
        <f>F7+F8</f>
        <v>7118756</v>
      </c>
      <c r="G6" s="108">
        <f>G7+G8</f>
        <v>0</v>
      </c>
      <c r="H6" s="108">
        <f>H7+H8</f>
        <v>0</v>
      </c>
    </row>
    <row r="7" spans="1:8" ht="15.75">
      <c r="A7" s="193" t="s">
        <v>0</v>
      </c>
      <c r="B7" s="192"/>
      <c r="C7" s="192"/>
      <c r="D7" s="192"/>
      <c r="E7" s="200"/>
      <c r="F7" s="78">
        <v>77300</v>
      </c>
      <c r="G7" s="78"/>
      <c r="H7" s="78"/>
    </row>
    <row r="8" spans="1:8" ht="15.75">
      <c r="A8" s="202" t="s">
        <v>1</v>
      </c>
      <c r="B8" s="200"/>
      <c r="C8" s="200"/>
      <c r="D8" s="200"/>
      <c r="E8" s="200"/>
      <c r="F8" s="78">
        <v>7041456</v>
      </c>
      <c r="G8" s="78"/>
      <c r="H8" s="78"/>
    </row>
    <row r="9" spans="1:8" ht="15.75">
      <c r="A9" s="109" t="s">
        <v>47</v>
      </c>
      <c r="B9" s="110"/>
      <c r="C9" s="110"/>
      <c r="D9" s="110"/>
      <c r="E9" s="110"/>
      <c r="F9" s="107">
        <f>F10+F11</f>
        <v>7118756</v>
      </c>
      <c r="G9" s="107">
        <f>G10+G11</f>
        <v>0</v>
      </c>
      <c r="H9" s="107">
        <f>H10+H11</f>
        <v>0</v>
      </c>
    </row>
    <row r="10" spans="1:8" ht="15.75">
      <c r="A10" s="191" t="s">
        <v>2</v>
      </c>
      <c r="B10" s="192"/>
      <c r="C10" s="192"/>
      <c r="D10" s="192"/>
      <c r="E10" s="203"/>
      <c r="F10" s="79">
        <v>7041456</v>
      </c>
      <c r="G10" s="79"/>
      <c r="H10" s="79"/>
    </row>
    <row r="11" spans="1:8" ht="15.75">
      <c r="A11" s="202" t="s">
        <v>3</v>
      </c>
      <c r="B11" s="200"/>
      <c r="C11" s="200"/>
      <c r="D11" s="200"/>
      <c r="E11" s="200"/>
      <c r="F11" s="79">
        <v>77300</v>
      </c>
      <c r="G11" s="79"/>
      <c r="H11" s="79"/>
    </row>
    <row r="12" spans="1:8" ht="15.75">
      <c r="A12" s="198" t="s">
        <v>4</v>
      </c>
      <c r="B12" s="199"/>
      <c r="C12" s="199"/>
      <c r="D12" s="199"/>
      <c r="E12" s="199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88"/>
      <c r="B13" s="189"/>
      <c r="C13" s="189"/>
      <c r="D13" s="189"/>
      <c r="E13" s="189"/>
      <c r="F13" s="190"/>
      <c r="G13" s="190"/>
      <c r="H13" s="190"/>
    </row>
    <row r="14" spans="1:8" ht="26.25">
      <c r="A14" s="73"/>
      <c r="B14" s="74"/>
      <c r="C14" s="74"/>
      <c r="D14" s="75"/>
      <c r="E14" s="76"/>
      <c r="F14" s="111" t="s">
        <v>105</v>
      </c>
      <c r="G14" s="111" t="s">
        <v>103</v>
      </c>
      <c r="H14" s="77" t="s">
        <v>104</v>
      </c>
    </row>
    <row r="15" spans="1:8" ht="15.75">
      <c r="A15" s="194" t="s">
        <v>5</v>
      </c>
      <c r="B15" s="195"/>
      <c r="C15" s="195"/>
      <c r="D15" s="195"/>
      <c r="E15" s="196"/>
      <c r="F15" s="81"/>
      <c r="G15" s="81"/>
      <c r="H15" s="79"/>
    </row>
    <row r="16" spans="1:8" ht="18">
      <c r="A16" s="197"/>
      <c r="B16" s="189"/>
      <c r="C16" s="189"/>
      <c r="D16" s="189"/>
      <c r="E16" s="189"/>
      <c r="F16" s="190"/>
      <c r="G16" s="190"/>
      <c r="H16" s="190"/>
    </row>
    <row r="17" spans="1:8" ht="26.25">
      <c r="A17" s="73"/>
      <c r="B17" s="74"/>
      <c r="C17" s="74"/>
      <c r="D17" s="75"/>
      <c r="E17" s="76"/>
      <c r="F17" s="111" t="s">
        <v>105</v>
      </c>
      <c r="G17" s="111" t="s">
        <v>103</v>
      </c>
      <c r="H17" s="77" t="s">
        <v>104</v>
      </c>
    </row>
    <row r="18" spans="1:8" ht="15.75">
      <c r="A18" s="193" t="s">
        <v>6</v>
      </c>
      <c r="B18" s="192"/>
      <c r="C18" s="192"/>
      <c r="D18" s="192"/>
      <c r="E18" s="192"/>
      <c r="F18" s="78"/>
      <c r="G18" s="78"/>
      <c r="H18" s="78"/>
    </row>
    <row r="19" spans="1:8" ht="15.75">
      <c r="A19" s="193" t="s">
        <v>7</v>
      </c>
      <c r="B19" s="192"/>
      <c r="C19" s="192"/>
      <c r="D19" s="192"/>
      <c r="E19" s="192"/>
      <c r="F19" s="78"/>
      <c r="G19" s="78"/>
      <c r="H19" s="78"/>
    </row>
    <row r="20" spans="1:8" ht="15.75">
      <c r="A20" s="191" t="s">
        <v>8</v>
      </c>
      <c r="B20" s="192"/>
      <c r="C20" s="192"/>
      <c r="D20" s="192"/>
      <c r="E20" s="192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91" t="s">
        <v>9</v>
      </c>
      <c r="B22" s="192"/>
      <c r="C22" s="192"/>
      <c r="D22" s="192"/>
      <c r="E22" s="19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88" t="s">
        <v>10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09" t="s">
        <v>23</v>
      </c>
      <c r="C3" s="210"/>
      <c r="D3" s="211"/>
      <c r="E3" s="211"/>
      <c r="F3" s="211"/>
      <c r="G3" s="211"/>
      <c r="H3" s="211"/>
      <c r="I3" s="212"/>
    </row>
    <row r="4" spans="1:9" s="1" customFormat="1" ht="51.75" thickBot="1">
      <c r="A4" s="92" t="s">
        <v>13</v>
      </c>
      <c r="B4" s="18" t="s">
        <v>81</v>
      </c>
      <c r="C4" s="95" t="s">
        <v>82</v>
      </c>
      <c r="D4" s="19" t="s">
        <v>14</v>
      </c>
      <c r="E4" s="19" t="s">
        <v>15</v>
      </c>
      <c r="F4" s="19" t="s">
        <v>127</v>
      </c>
      <c r="G4" s="19" t="s">
        <v>17</v>
      </c>
      <c r="H4" s="19" t="s">
        <v>125</v>
      </c>
      <c r="I4" s="20" t="s">
        <v>126</v>
      </c>
    </row>
    <row r="5" spans="1:9" s="1" customFormat="1" ht="12.75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 ht="12.75">
      <c r="A7" s="103">
        <v>636</v>
      </c>
      <c r="B7" s="104"/>
      <c r="C7" s="124">
        <f>C8</f>
        <v>5651000</v>
      </c>
      <c r="D7" s="125"/>
      <c r="E7" s="126"/>
      <c r="F7" s="127">
        <f>F8</f>
        <v>255500</v>
      </c>
      <c r="G7" s="127"/>
      <c r="H7" s="128"/>
      <c r="I7" s="129"/>
    </row>
    <row r="8" spans="1:9" s="1" customFormat="1" ht="12.75">
      <c r="A8" s="21">
        <v>6361</v>
      </c>
      <c r="B8" s="96"/>
      <c r="C8" s="119">
        <v>5651000</v>
      </c>
      <c r="D8" s="120"/>
      <c r="E8" s="121"/>
      <c r="F8" s="112">
        <v>255500</v>
      </c>
      <c r="G8" s="112"/>
      <c r="H8" s="122"/>
      <c r="I8" s="123"/>
    </row>
    <row r="9" spans="1:9" s="1" customFormat="1" ht="12.75">
      <c r="A9" s="103">
        <v>641</v>
      </c>
      <c r="B9" s="104"/>
      <c r="C9" s="124"/>
      <c r="D9" s="125">
        <f>D10</f>
        <v>173</v>
      </c>
      <c r="E9" s="126"/>
      <c r="F9" s="127"/>
      <c r="G9" s="127"/>
      <c r="H9" s="128"/>
      <c r="I9" s="129"/>
    </row>
    <row r="10" spans="1:9" s="1" customFormat="1" ht="12.75">
      <c r="A10" s="21">
        <v>6413</v>
      </c>
      <c r="B10" s="96"/>
      <c r="C10" s="119"/>
      <c r="D10" s="120">
        <v>173</v>
      </c>
      <c r="E10" s="121"/>
      <c r="F10" s="112"/>
      <c r="G10" s="112"/>
      <c r="H10" s="122"/>
      <c r="I10" s="123"/>
    </row>
    <row r="11" spans="1:9" s="1" customFormat="1" ht="12.75">
      <c r="A11" s="103">
        <v>634</v>
      </c>
      <c r="B11" s="104"/>
      <c r="C11" s="124"/>
      <c r="D11" s="125">
        <f>D12</f>
        <v>0</v>
      </c>
      <c r="E11" s="126"/>
      <c r="F11" s="127"/>
      <c r="G11" s="127"/>
      <c r="H11" s="128">
        <f>H12</f>
        <v>51000</v>
      </c>
      <c r="I11" s="129"/>
    </row>
    <row r="12" spans="1:9" s="1" customFormat="1" ht="12.75">
      <c r="A12" s="21">
        <v>6341</v>
      </c>
      <c r="B12" s="96"/>
      <c r="C12" s="119"/>
      <c r="D12" s="120"/>
      <c r="E12" s="121"/>
      <c r="F12" s="112"/>
      <c r="G12" s="112"/>
      <c r="H12" s="122">
        <v>51000</v>
      </c>
      <c r="I12" s="123"/>
    </row>
    <row r="13" spans="1:9" s="1" customFormat="1" ht="12.75">
      <c r="A13" s="103">
        <v>638</v>
      </c>
      <c r="B13" s="104"/>
      <c r="C13" s="124"/>
      <c r="D13" s="125">
        <f>D14</f>
        <v>0</v>
      </c>
      <c r="E13" s="126"/>
      <c r="F13" s="127"/>
      <c r="G13" s="127"/>
      <c r="H13" s="128">
        <f>H14</f>
        <v>0</v>
      </c>
      <c r="I13" s="129">
        <f>I14</f>
        <v>82000</v>
      </c>
    </row>
    <row r="14" spans="1:9" s="1" customFormat="1" ht="12.75">
      <c r="A14" s="21">
        <v>6381</v>
      </c>
      <c r="B14" s="96"/>
      <c r="C14" s="119"/>
      <c r="D14" s="120"/>
      <c r="E14" s="121"/>
      <c r="F14" s="112"/>
      <c r="G14" s="112"/>
      <c r="H14" s="122"/>
      <c r="I14" s="123">
        <v>82000</v>
      </c>
    </row>
    <row r="15" spans="1:9" s="1" customFormat="1" ht="12.75">
      <c r="A15" s="103">
        <v>652</v>
      </c>
      <c r="B15" s="104"/>
      <c r="C15" s="124"/>
      <c r="D15" s="125"/>
      <c r="E15" s="126">
        <f>E16</f>
        <v>268200</v>
      </c>
      <c r="F15" s="127">
        <f>F16</f>
        <v>171800</v>
      </c>
      <c r="G15" s="127"/>
      <c r="H15" s="128"/>
      <c r="I15" s="129"/>
    </row>
    <row r="16" spans="1:9" s="1" customFormat="1" ht="12.75">
      <c r="A16" s="21">
        <v>6526</v>
      </c>
      <c r="B16" s="96"/>
      <c r="C16" s="119"/>
      <c r="D16" s="120"/>
      <c r="E16" s="121">
        <v>268200</v>
      </c>
      <c r="F16" s="112">
        <v>171800</v>
      </c>
      <c r="G16" s="112"/>
      <c r="H16" s="122"/>
      <c r="I16" s="123"/>
    </row>
    <row r="17" spans="1:9" s="1" customFormat="1" ht="12.75">
      <c r="A17" s="103">
        <v>661</v>
      </c>
      <c r="B17" s="105"/>
      <c r="C17" s="130"/>
      <c r="D17" s="125">
        <f>D18</f>
        <v>80000</v>
      </c>
      <c r="E17" s="125"/>
      <c r="F17" s="125"/>
      <c r="G17" s="125"/>
      <c r="H17" s="131"/>
      <c r="I17" s="132"/>
    </row>
    <row r="18" spans="1:9" s="1" customFormat="1" ht="12.75">
      <c r="A18" s="21">
        <v>6615</v>
      </c>
      <c r="B18" s="22"/>
      <c r="C18" s="133"/>
      <c r="D18" s="120">
        <v>80000</v>
      </c>
      <c r="E18" s="120"/>
      <c r="F18" s="120"/>
      <c r="G18" s="120"/>
      <c r="H18" s="134"/>
      <c r="I18" s="135"/>
    </row>
    <row r="19" spans="1:9" s="1" customFormat="1" ht="12.75">
      <c r="A19" s="103">
        <v>663</v>
      </c>
      <c r="B19" s="105"/>
      <c r="C19" s="130"/>
      <c r="D19" s="125"/>
      <c r="E19" s="125"/>
      <c r="F19" s="125"/>
      <c r="G19" s="125">
        <f>G20</f>
        <v>4000</v>
      </c>
      <c r="H19" s="131"/>
      <c r="I19" s="132"/>
    </row>
    <row r="20" spans="1:9" s="1" customFormat="1" ht="12.75">
      <c r="A20" s="21">
        <v>6631</v>
      </c>
      <c r="B20" s="22"/>
      <c r="C20" s="133"/>
      <c r="D20" s="120"/>
      <c r="E20" s="120"/>
      <c r="F20" s="120"/>
      <c r="G20" s="120">
        <v>4000</v>
      </c>
      <c r="H20" s="134"/>
      <c r="I20" s="135"/>
    </row>
    <row r="21" spans="1:9" s="1" customFormat="1" ht="12.75">
      <c r="A21" s="103">
        <v>671</v>
      </c>
      <c r="B21" s="105">
        <f>B22</f>
        <v>555083</v>
      </c>
      <c r="C21" s="130"/>
      <c r="D21" s="125"/>
      <c r="E21" s="125"/>
      <c r="F21" s="125"/>
      <c r="G21" s="125"/>
      <c r="H21" s="131"/>
      <c r="I21" s="132"/>
    </row>
    <row r="22" spans="1:9" s="1" customFormat="1" ht="12.75">
      <c r="A22" s="21">
        <v>6711</v>
      </c>
      <c r="B22" s="22">
        <v>555083</v>
      </c>
      <c r="C22" s="133"/>
      <c r="D22" s="120"/>
      <c r="E22" s="120"/>
      <c r="F22" s="120"/>
      <c r="G22" s="120"/>
      <c r="H22" s="134"/>
      <c r="I22" s="135"/>
    </row>
    <row r="23" spans="1:9" s="1" customFormat="1" ht="12.75">
      <c r="A23" s="21">
        <v>6712</v>
      </c>
      <c r="B23" s="22"/>
      <c r="C23" s="133"/>
      <c r="D23" s="120"/>
      <c r="E23" s="120"/>
      <c r="F23" s="120"/>
      <c r="G23" s="120"/>
      <c r="H23" s="134"/>
      <c r="I23" s="135"/>
    </row>
    <row r="24" spans="1:9" s="1" customFormat="1" ht="12.75">
      <c r="A24" s="26"/>
      <c r="B24" s="22"/>
      <c r="C24" s="133"/>
      <c r="D24" s="120"/>
      <c r="E24" s="120"/>
      <c r="F24" s="120"/>
      <c r="G24" s="120"/>
      <c r="H24" s="134"/>
      <c r="I24" s="135"/>
    </row>
    <row r="25" spans="1:9" s="1" customFormat="1" ht="12.75">
      <c r="A25" s="26"/>
      <c r="B25" s="22"/>
      <c r="C25" s="133"/>
      <c r="D25" s="120"/>
      <c r="E25" s="120"/>
      <c r="F25" s="120"/>
      <c r="G25" s="120"/>
      <c r="H25" s="134"/>
      <c r="I25" s="135"/>
    </row>
    <row r="26" spans="1:9" s="1" customFormat="1" ht="12.75">
      <c r="A26" s="26"/>
      <c r="B26" s="22"/>
      <c r="C26" s="133"/>
      <c r="D26" s="120"/>
      <c r="E26" s="120"/>
      <c r="F26" s="120"/>
      <c r="G26" s="120"/>
      <c r="H26" s="134"/>
      <c r="I26" s="135"/>
    </row>
    <row r="27" spans="1:9" s="1" customFormat="1" ht="13.5" thickBot="1">
      <c r="A27" s="27"/>
      <c r="B27" s="28"/>
      <c r="C27" s="136"/>
      <c r="D27" s="137"/>
      <c r="E27" s="137"/>
      <c r="F27" s="137"/>
      <c r="G27" s="137"/>
      <c r="H27" s="138"/>
      <c r="I27" s="139"/>
    </row>
    <row r="28" spans="1:9" s="1" customFormat="1" ht="30" customHeight="1" thickBot="1">
      <c r="A28" s="32" t="s">
        <v>20</v>
      </c>
      <c r="B28" s="33">
        <f>B5+B9+B15+B17+B19+B21</f>
        <v>555083</v>
      </c>
      <c r="C28" s="140">
        <f>C5+C7+C9+C15+C17+C19+C21</f>
        <v>5651000</v>
      </c>
      <c r="D28" s="140">
        <f>D5+D9+D15+D17+D19+D21</f>
        <v>80173</v>
      </c>
      <c r="E28" s="140">
        <f>E5+E9+E15+E17+E19+E21</f>
        <v>268200</v>
      </c>
      <c r="F28" s="140">
        <f>F5+F7+F9+F15+F17+F19+F21</f>
        <v>427300</v>
      </c>
      <c r="G28" s="140">
        <f>G5+G9+G15+G17+G19+G21</f>
        <v>4000</v>
      </c>
      <c r="H28" s="140">
        <f>H11</f>
        <v>51000</v>
      </c>
      <c r="I28" s="140">
        <v>82000</v>
      </c>
    </row>
    <row r="29" spans="1:9" s="1" customFormat="1" ht="28.5" customHeight="1" thickBot="1">
      <c r="A29" s="32" t="s">
        <v>21</v>
      </c>
      <c r="B29" s="206">
        <f>B28+C28+D28+E28+F28+G28+H28+I28</f>
        <v>7118756</v>
      </c>
      <c r="C29" s="207"/>
      <c r="D29" s="207"/>
      <c r="E29" s="207"/>
      <c r="F29" s="207"/>
      <c r="G29" s="207"/>
      <c r="H29" s="207"/>
      <c r="I29" s="208"/>
    </row>
    <row r="30" spans="1:9" ht="13.5" thickBot="1">
      <c r="A30" s="13"/>
      <c r="B30" s="106"/>
      <c r="C30" s="13"/>
      <c r="D30" s="13"/>
      <c r="E30" s="14"/>
      <c r="F30" s="34"/>
      <c r="I30" s="17"/>
    </row>
    <row r="31" spans="1:9" ht="24" customHeight="1" thickBot="1">
      <c r="A31" s="93" t="s">
        <v>12</v>
      </c>
      <c r="B31" s="209" t="s">
        <v>93</v>
      </c>
      <c r="C31" s="210"/>
      <c r="D31" s="211"/>
      <c r="E31" s="211"/>
      <c r="F31" s="211"/>
      <c r="G31" s="211"/>
      <c r="H31" s="211"/>
      <c r="I31" s="212"/>
    </row>
    <row r="32" spans="1:9" ht="77.25" thickBot="1">
      <c r="A32" s="94" t="s">
        <v>13</v>
      </c>
      <c r="B32" s="18" t="s">
        <v>81</v>
      </c>
      <c r="C32" s="95" t="s">
        <v>82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20" t="s">
        <v>19</v>
      </c>
    </row>
    <row r="33" spans="1:9" ht="12.75">
      <c r="A33" s="3">
        <v>633</v>
      </c>
      <c r="B33" s="4"/>
      <c r="C33" s="4"/>
      <c r="D33" s="5"/>
      <c r="E33" s="6"/>
      <c r="F33" s="7"/>
      <c r="G33" s="7"/>
      <c r="H33" s="8"/>
      <c r="I33" s="9"/>
    </row>
    <row r="34" spans="1:9" ht="12.75">
      <c r="A34" s="21">
        <v>636</v>
      </c>
      <c r="B34" s="96"/>
      <c r="C34" s="96"/>
      <c r="D34" s="23"/>
      <c r="E34" s="97"/>
      <c r="F34" s="98"/>
      <c r="G34" s="98"/>
      <c r="H34" s="99"/>
      <c r="I34" s="100"/>
    </row>
    <row r="35" spans="1:9" ht="12.75">
      <c r="A35" s="21">
        <v>641</v>
      </c>
      <c r="B35" s="96"/>
      <c r="C35" s="96"/>
      <c r="D35" s="23"/>
      <c r="E35" s="97"/>
      <c r="F35" s="98"/>
      <c r="G35" s="98"/>
      <c r="H35" s="99"/>
      <c r="I35" s="100"/>
    </row>
    <row r="36" spans="1:9" ht="12.75">
      <c r="A36" s="21">
        <v>652</v>
      </c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1">
        <v>661</v>
      </c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1">
        <v>663</v>
      </c>
      <c r="B38" s="22"/>
      <c r="C38" s="22"/>
      <c r="D38" s="23"/>
      <c r="E38" s="23"/>
      <c r="F38" s="23"/>
      <c r="G38" s="23"/>
      <c r="H38" s="24"/>
      <c r="I38" s="25"/>
    </row>
    <row r="39" spans="1:9" ht="12.75">
      <c r="A39" s="21">
        <v>671</v>
      </c>
      <c r="B39" s="22"/>
      <c r="C39" s="22"/>
      <c r="D39" s="23"/>
      <c r="E39" s="23"/>
      <c r="F39" s="23"/>
      <c r="G39" s="23"/>
      <c r="H39" s="24"/>
      <c r="I39" s="25"/>
    </row>
    <row r="40" spans="1:9" ht="12.75">
      <c r="A40" s="26"/>
      <c r="B40" s="22"/>
      <c r="C40" s="22"/>
      <c r="D40" s="23"/>
      <c r="E40" s="23"/>
      <c r="F40" s="23"/>
      <c r="G40" s="23"/>
      <c r="H40" s="24"/>
      <c r="I40" s="25"/>
    </row>
    <row r="41" spans="1:9" ht="12.75">
      <c r="A41" s="26"/>
      <c r="B41" s="22"/>
      <c r="C41" s="22"/>
      <c r="D41" s="23"/>
      <c r="E41" s="23"/>
      <c r="F41" s="23"/>
      <c r="G41" s="23"/>
      <c r="H41" s="24"/>
      <c r="I41" s="25"/>
    </row>
    <row r="42" spans="1:9" ht="12.75">
      <c r="A42" s="26"/>
      <c r="B42" s="22"/>
      <c r="C42" s="22"/>
      <c r="D42" s="23"/>
      <c r="E42" s="23"/>
      <c r="F42" s="23"/>
      <c r="G42" s="23"/>
      <c r="H42" s="24"/>
      <c r="I42" s="25"/>
    </row>
    <row r="43" spans="1:9" ht="13.5" thickBot="1">
      <c r="A43" s="27"/>
      <c r="B43" s="28"/>
      <c r="C43" s="28"/>
      <c r="D43" s="29"/>
      <c r="E43" s="29"/>
      <c r="F43" s="29"/>
      <c r="G43" s="29"/>
      <c r="H43" s="30"/>
      <c r="I43" s="31"/>
    </row>
    <row r="44" spans="1:9" s="1" customFormat="1" ht="30" customHeight="1" thickBot="1">
      <c r="A44" s="32" t="s">
        <v>20</v>
      </c>
      <c r="B44" s="33">
        <f aca="true" t="shared" si="0" ref="B44:I44">SUM(B33:B39)</f>
        <v>0</v>
      </c>
      <c r="C44" s="33">
        <f t="shared" si="0"/>
        <v>0</v>
      </c>
      <c r="D44" s="33">
        <f t="shared" si="0"/>
        <v>0</v>
      </c>
      <c r="E44" s="33">
        <f t="shared" si="0"/>
        <v>0</v>
      </c>
      <c r="F44" s="33">
        <f t="shared" si="0"/>
        <v>0</v>
      </c>
      <c r="G44" s="33">
        <f t="shared" si="0"/>
        <v>0</v>
      </c>
      <c r="H44" s="33">
        <f t="shared" si="0"/>
        <v>0</v>
      </c>
      <c r="I44" s="33">
        <f t="shared" si="0"/>
        <v>0</v>
      </c>
    </row>
    <row r="45" spans="1:9" s="1" customFormat="1" ht="28.5" customHeight="1" thickBot="1">
      <c r="A45" s="32" t="s">
        <v>22</v>
      </c>
      <c r="B45" s="206">
        <f>B44+C44+D44+E44+F44+G44+H44+I44</f>
        <v>0</v>
      </c>
      <c r="C45" s="207"/>
      <c r="D45" s="207"/>
      <c r="E45" s="207"/>
      <c r="F45" s="207"/>
      <c r="G45" s="207"/>
      <c r="H45" s="207"/>
      <c r="I45" s="208"/>
    </row>
    <row r="46" spans="5:6" ht="13.5" thickBot="1">
      <c r="E46" s="36"/>
      <c r="F46" s="37"/>
    </row>
    <row r="47" spans="1:9" ht="26.25" thickBot="1">
      <c r="A47" s="93" t="s">
        <v>12</v>
      </c>
      <c r="B47" s="209" t="s">
        <v>106</v>
      </c>
      <c r="C47" s="210"/>
      <c r="D47" s="211"/>
      <c r="E47" s="211"/>
      <c r="F47" s="211"/>
      <c r="G47" s="211"/>
      <c r="H47" s="211"/>
      <c r="I47" s="212"/>
    </row>
    <row r="48" spans="1:9" ht="77.25" thickBot="1">
      <c r="A48" s="94" t="s">
        <v>13</v>
      </c>
      <c r="B48" s="18" t="s">
        <v>81</v>
      </c>
      <c r="C48" s="95" t="s">
        <v>82</v>
      </c>
      <c r="D48" s="19" t="s">
        <v>14</v>
      </c>
      <c r="E48" s="19" t="s">
        <v>15</v>
      </c>
      <c r="F48" s="19" t="s">
        <v>16</v>
      </c>
      <c r="G48" s="19" t="s">
        <v>17</v>
      </c>
      <c r="H48" s="19" t="s">
        <v>18</v>
      </c>
      <c r="I48" s="20" t="s">
        <v>19</v>
      </c>
    </row>
    <row r="49" spans="1:9" ht="12.75">
      <c r="A49" s="3">
        <v>633</v>
      </c>
      <c r="B49" s="4"/>
      <c r="C49" s="4"/>
      <c r="D49" s="5"/>
      <c r="E49" s="6"/>
      <c r="F49" s="7"/>
      <c r="G49" s="7"/>
      <c r="H49" s="8"/>
      <c r="I49" s="9"/>
    </row>
    <row r="50" spans="1:9" ht="12.75">
      <c r="A50" s="21">
        <v>636</v>
      </c>
      <c r="B50" s="96"/>
      <c r="C50" s="96"/>
      <c r="D50" s="23"/>
      <c r="E50" s="97"/>
      <c r="F50" s="98"/>
      <c r="G50" s="98"/>
      <c r="H50" s="99"/>
      <c r="I50" s="100"/>
    </row>
    <row r="51" spans="1:9" ht="12.75">
      <c r="A51" s="21">
        <v>641</v>
      </c>
      <c r="B51" s="22"/>
      <c r="C51" s="22"/>
      <c r="D51" s="23"/>
      <c r="E51" s="23"/>
      <c r="F51" s="23"/>
      <c r="G51" s="23"/>
      <c r="H51" s="24"/>
      <c r="I51" s="25"/>
    </row>
    <row r="52" spans="1:9" ht="12.75">
      <c r="A52" s="21">
        <v>652</v>
      </c>
      <c r="B52" s="22"/>
      <c r="C52" s="22"/>
      <c r="D52" s="23"/>
      <c r="E52" s="23"/>
      <c r="F52" s="23"/>
      <c r="G52" s="23"/>
      <c r="H52" s="24"/>
      <c r="I52" s="25"/>
    </row>
    <row r="53" spans="1:9" ht="12.75">
      <c r="A53" s="21">
        <v>661</v>
      </c>
      <c r="B53" s="22"/>
      <c r="C53" s="22"/>
      <c r="D53" s="23"/>
      <c r="E53" s="23"/>
      <c r="F53" s="23"/>
      <c r="G53" s="23"/>
      <c r="H53" s="24"/>
      <c r="I53" s="25"/>
    </row>
    <row r="54" spans="1:9" ht="12.75">
      <c r="A54" s="21">
        <v>663</v>
      </c>
      <c r="B54" s="22"/>
      <c r="C54" s="22"/>
      <c r="D54" s="23"/>
      <c r="E54" s="23"/>
      <c r="F54" s="23"/>
      <c r="G54" s="23"/>
      <c r="H54" s="24"/>
      <c r="I54" s="25"/>
    </row>
    <row r="55" spans="1:9" ht="13.5" customHeight="1">
      <c r="A55" s="21">
        <v>671</v>
      </c>
      <c r="B55" s="22"/>
      <c r="C55" s="22"/>
      <c r="D55" s="23"/>
      <c r="E55" s="23"/>
      <c r="F55" s="23"/>
      <c r="G55" s="23"/>
      <c r="H55" s="24"/>
      <c r="I55" s="25"/>
    </row>
    <row r="56" spans="1:9" ht="13.5" customHeight="1">
      <c r="A56" s="26"/>
      <c r="B56" s="22"/>
      <c r="C56" s="22"/>
      <c r="D56" s="23"/>
      <c r="E56" s="23"/>
      <c r="F56" s="23"/>
      <c r="G56" s="23"/>
      <c r="H56" s="24"/>
      <c r="I56" s="25"/>
    </row>
    <row r="57" spans="1:9" ht="13.5" customHeight="1">
      <c r="A57" s="26"/>
      <c r="B57" s="22"/>
      <c r="C57" s="22"/>
      <c r="D57" s="23"/>
      <c r="E57" s="23"/>
      <c r="F57" s="23"/>
      <c r="G57" s="23"/>
      <c r="H57" s="24"/>
      <c r="I57" s="25"/>
    </row>
    <row r="58" spans="1:9" ht="13.5" thickBot="1">
      <c r="A58" s="27"/>
      <c r="B58" s="28"/>
      <c r="C58" s="28"/>
      <c r="D58" s="29"/>
      <c r="E58" s="29"/>
      <c r="F58" s="29"/>
      <c r="G58" s="29"/>
      <c r="H58" s="30"/>
      <c r="I58" s="31"/>
    </row>
    <row r="59" spans="1:9" s="1" customFormat="1" ht="30" customHeight="1" thickBot="1">
      <c r="A59" s="32" t="s">
        <v>20</v>
      </c>
      <c r="B59" s="33">
        <f>SUM(B49:B58)</f>
        <v>0</v>
      </c>
      <c r="C59" s="33">
        <f aca="true" t="shared" si="1" ref="C59:I59">SUM(C49:C58)</f>
        <v>0</v>
      </c>
      <c r="D59" s="33">
        <f t="shared" si="1"/>
        <v>0</v>
      </c>
      <c r="E59" s="33">
        <f t="shared" si="1"/>
        <v>0</v>
      </c>
      <c r="F59" s="33">
        <f t="shared" si="1"/>
        <v>0</v>
      </c>
      <c r="G59" s="33">
        <f t="shared" si="1"/>
        <v>0</v>
      </c>
      <c r="H59" s="33">
        <f t="shared" si="1"/>
        <v>0</v>
      </c>
      <c r="I59" s="33">
        <f t="shared" si="1"/>
        <v>0</v>
      </c>
    </row>
    <row r="60" spans="1:9" s="1" customFormat="1" ht="28.5" customHeight="1" thickBot="1">
      <c r="A60" s="32" t="s">
        <v>24</v>
      </c>
      <c r="B60" s="206">
        <f>B59+C59+D59+E59+F59+G59+H59+I59</f>
        <v>0</v>
      </c>
      <c r="C60" s="207"/>
      <c r="D60" s="207"/>
      <c r="E60" s="207"/>
      <c r="F60" s="207"/>
      <c r="G60" s="207"/>
      <c r="H60" s="207"/>
      <c r="I60" s="208"/>
    </row>
    <row r="61" spans="4:6" ht="13.5" customHeight="1">
      <c r="D61" s="38"/>
      <c r="E61" s="36"/>
      <c r="F61" s="39"/>
    </row>
    <row r="62" spans="4:6" ht="13.5" customHeight="1">
      <c r="D62" s="38"/>
      <c r="E62" s="40"/>
      <c r="F62" s="41"/>
    </row>
    <row r="63" spans="5:6" ht="13.5" customHeight="1">
      <c r="E63" s="42"/>
      <c r="F63" s="43"/>
    </row>
    <row r="64" spans="5:6" ht="13.5" customHeight="1">
      <c r="E64" s="44"/>
      <c r="F64" s="45"/>
    </row>
    <row r="65" spans="5:6" ht="13.5" customHeight="1">
      <c r="E65" s="36"/>
      <c r="F65" s="37"/>
    </row>
    <row r="66" spans="4:6" ht="28.5" customHeight="1">
      <c r="D66" s="38"/>
      <c r="E66" s="36"/>
      <c r="F66" s="46"/>
    </row>
    <row r="67" spans="4:6" ht="13.5" customHeight="1">
      <c r="D67" s="38"/>
      <c r="E67" s="36"/>
      <c r="F67" s="41"/>
    </row>
    <row r="68" spans="5:6" ht="13.5" customHeight="1">
      <c r="E68" s="36"/>
      <c r="F68" s="37"/>
    </row>
    <row r="69" spans="5:6" ht="13.5" customHeight="1">
      <c r="E69" s="36"/>
      <c r="F69" s="45"/>
    </row>
    <row r="70" spans="5:6" ht="13.5" customHeight="1">
      <c r="E70" s="36"/>
      <c r="F70" s="37"/>
    </row>
    <row r="71" spans="5:6" ht="22.5" customHeight="1">
      <c r="E71" s="36"/>
      <c r="F71" s="47"/>
    </row>
    <row r="72" spans="5:6" ht="13.5" customHeight="1">
      <c r="E72" s="42"/>
      <c r="F72" s="43"/>
    </row>
    <row r="73" spans="2:6" ht="13.5" customHeight="1">
      <c r="B73" s="38"/>
      <c r="C73" s="38"/>
      <c r="E73" s="42"/>
      <c r="F73" s="48"/>
    </row>
    <row r="74" spans="4:6" ht="13.5" customHeight="1">
      <c r="D74" s="38"/>
      <c r="E74" s="42"/>
      <c r="F74" s="49"/>
    </row>
    <row r="75" spans="4:6" ht="13.5" customHeight="1">
      <c r="D75" s="38"/>
      <c r="E75" s="44"/>
      <c r="F75" s="41"/>
    </row>
    <row r="76" spans="5:6" ht="13.5" customHeight="1">
      <c r="E76" s="36"/>
      <c r="F76" s="37"/>
    </row>
    <row r="77" spans="2:6" ht="13.5" customHeight="1">
      <c r="B77" s="38"/>
      <c r="C77" s="38"/>
      <c r="E77" s="36"/>
      <c r="F77" s="39"/>
    </row>
    <row r="78" spans="4:6" ht="13.5" customHeight="1">
      <c r="D78" s="38"/>
      <c r="E78" s="36"/>
      <c r="F78" s="48"/>
    </row>
    <row r="79" spans="4:6" ht="13.5" customHeight="1">
      <c r="D79" s="38"/>
      <c r="E79" s="44"/>
      <c r="F79" s="41"/>
    </row>
    <row r="80" spans="5:6" ht="13.5" customHeight="1">
      <c r="E80" s="42"/>
      <c r="F80" s="37"/>
    </row>
    <row r="81" spans="4:6" ht="13.5" customHeight="1">
      <c r="D81" s="38"/>
      <c r="E81" s="42"/>
      <c r="F81" s="48"/>
    </row>
    <row r="82" spans="5:6" ht="22.5" customHeight="1">
      <c r="E82" s="44"/>
      <c r="F82" s="47"/>
    </row>
    <row r="83" spans="5:6" ht="13.5" customHeight="1">
      <c r="E83" s="36"/>
      <c r="F83" s="37"/>
    </row>
    <row r="84" spans="5:6" ht="13.5" customHeight="1">
      <c r="E84" s="44"/>
      <c r="F84" s="41"/>
    </row>
    <row r="85" spans="5:6" ht="13.5" customHeight="1">
      <c r="E85" s="36"/>
      <c r="F85" s="37"/>
    </row>
    <row r="86" spans="5:6" ht="13.5" customHeight="1">
      <c r="E86" s="36"/>
      <c r="F86" s="37"/>
    </row>
    <row r="87" spans="1:6" ht="13.5" customHeight="1">
      <c r="A87" s="38"/>
      <c r="E87" s="50"/>
      <c r="F87" s="48"/>
    </row>
    <row r="88" spans="2:6" ht="13.5" customHeight="1">
      <c r="B88" s="38"/>
      <c r="C88" s="38"/>
      <c r="D88" s="38"/>
      <c r="E88" s="51"/>
      <c r="F88" s="48"/>
    </row>
    <row r="89" spans="2:6" ht="13.5" customHeight="1">
      <c r="B89" s="38"/>
      <c r="C89" s="38"/>
      <c r="D89" s="38"/>
      <c r="E89" s="51"/>
      <c r="F89" s="39"/>
    </row>
    <row r="90" spans="2:6" ht="13.5" customHeight="1">
      <c r="B90" s="38"/>
      <c r="C90" s="38"/>
      <c r="D90" s="38"/>
      <c r="E90" s="44"/>
      <c r="F90" s="45"/>
    </row>
    <row r="91" spans="5:6" ht="12.75">
      <c r="E91" s="36"/>
      <c r="F91" s="37"/>
    </row>
    <row r="92" spans="2:6" ht="12.75">
      <c r="B92" s="38"/>
      <c r="C92" s="38"/>
      <c r="E92" s="36"/>
      <c r="F92" s="48"/>
    </row>
    <row r="93" spans="4:6" ht="12.75">
      <c r="D93" s="38"/>
      <c r="E93" s="36"/>
      <c r="F93" s="39"/>
    </row>
    <row r="94" spans="4:6" ht="12.75">
      <c r="D94" s="38"/>
      <c r="E94" s="44"/>
      <c r="F94" s="41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52"/>
      <c r="F97" s="53"/>
    </row>
    <row r="98" spans="5:6" ht="12.75">
      <c r="E98" s="36"/>
      <c r="F98" s="37"/>
    </row>
    <row r="99" spans="5:6" ht="12.75">
      <c r="E99" s="36"/>
      <c r="F99" s="37"/>
    </row>
    <row r="100" spans="5:6" ht="12.75">
      <c r="E100" s="36"/>
      <c r="F100" s="37"/>
    </row>
    <row r="101" spans="5:6" ht="12.75">
      <c r="E101" s="44"/>
      <c r="F101" s="41"/>
    </row>
    <row r="102" spans="5:6" ht="12.75">
      <c r="E102" s="36"/>
      <c r="F102" s="37"/>
    </row>
    <row r="103" spans="5:6" ht="12.75">
      <c r="E103" s="44"/>
      <c r="F103" s="41"/>
    </row>
    <row r="104" spans="5:6" ht="12.75">
      <c r="E104" s="36"/>
      <c r="F104" s="37"/>
    </row>
    <row r="105" spans="5:6" ht="12.75">
      <c r="E105" s="36"/>
      <c r="F105" s="37"/>
    </row>
    <row r="106" spans="5:6" ht="12.75">
      <c r="E106" s="36"/>
      <c r="F106" s="37"/>
    </row>
    <row r="107" spans="5:6" ht="12.75">
      <c r="E107" s="36"/>
      <c r="F107" s="37"/>
    </row>
    <row r="108" spans="1:6" ht="28.5" customHeight="1">
      <c r="A108" s="54"/>
      <c r="B108" s="54"/>
      <c r="C108" s="54"/>
      <c r="D108" s="54"/>
      <c r="E108" s="55"/>
      <c r="F108" s="56"/>
    </row>
    <row r="109" spans="4:6" ht="12.75">
      <c r="D109" s="38"/>
      <c r="E109" s="36"/>
      <c r="F109" s="39"/>
    </row>
    <row r="110" spans="5:6" ht="12.75">
      <c r="E110" s="57"/>
      <c r="F110" s="58"/>
    </row>
    <row r="111" spans="5:6" ht="12.75">
      <c r="E111" s="36"/>
      <c r="F111" s="37"/>
    </row>
    <row r="112" spans="5:6" ht="12.75">
      <c r="E112" s="52"/>
      <c r="F112" s="53"/>
    </row>
    <row r="113" spans="5:6" ht="12.75">
      <c r="E113" s="52"/>
      <c r="F113" s="53"/>
    </row>
    <row r="114" spans="5:6" ht="12.75">
      <c r="E114" s="36"/>
      <c r="F114" s="37"/>
    </row>
    <row r="115" spans="5:6" ht="12.75">
      <c r="E115" s="44"/>
      <c r="F115" s="41"/>
    </row>
    <row r="116" spans="5:6" ht="12.75">
      <c r="E116" s="36"/>
      <c r="F116" s="37"/>
    </row>
    <row r="117" spans="5:6" ht="12.75">
      <c r="E117" s="36"/>
      <c r="F117" s="37"/>
    </row>
    <row r="118" spans="5:6" ht="12.75">
      <c r="E118" s="44"/>
      <c r="F118" s="41"/>
    </row>
    <row r="119" spans="5:6" ht="12.75">
      <c r="E119" s="36"/>
      <c r="F119" s="37"/>
    </row>
    <row r="120" spans="5:6" ht="12.75">
      <c r="E120" s="52"/>
      <c r="F120" s="53"/>
    </row>
    <row r="121" spans="5:6" ht="12.75">
      <c r="E121" s="44"/>
      <c r="F121" s="58"/>
    </row>
    <row r="122" spans="5:6" ht="12.75">
      <c r="E122" s="42"/>
      <c r="F122" s="53"/>
    </row>
    <row r="123" spans="5:6" ht="12.75">
      <c r="E123" s="44"/>
      <c r="F123" s="41"/>
    </row>
    <row r="124" spans="5:6" ht="12.75">
      <c r="E124" s="36"/>
      <c r="F124" s="37"/>
    </row>
    <row r="125" spans="4:6" ht="12.75">
      <c r="D125" s="38"/>
      <c r="E125" s="36"/>
      <c r="F125" s="39"/>
    </row>
    <row r="126" spans="5:6" ht="12.75">
      <c r="E126" s="42"/>
      <c r="F126" s="41"/>
    </row>
    <row r="127" spans="5:6" ht="12.75">
      <c r="E127" s="42"/>
      <c r="F127" s="53"/>
    </row>
    <row r="128" spans="4:6" ht="12.75">
      <c r="D128" s="38"/>
      <c r="E128" s="42"/>
      <c r="F128" s="59"/>
    </row>
    <row r="129" spans="4:6" ht="12.75">
      <c r="D129" s="38"/>
      <c r="E129" s="44"/>
      <c r="F129" s="45"/>
    </row>
    <row r="130" spans="5:6" ht="12.75">
      <c r="E130" s="36"/>
      <c r="F130" s="37"/>
    </row>
    <row r="131" spans="5:6" ht="12.75">
      <c r="E131" s="57"/>
      <c r="F131" s="60"/>
    </row>
    <row r="132" spans="5:6" ht="11.25" customHeight="1">
      <c r="E132" s="52"/>
      <c r="F132" s="53"/>
    </row>
    <row r="133" spans="2:6" ht="24" customHeight="1">
      <c r="B133" s="38"/>
      <c r="C133" s="38"/>
      <c r="E133" s="52"/>
      <c r="F133" s="61"/>
    </row>
    <row r="134" spans="4:6" ht="15" customHeight="1">
      <c r="D134" s="38"/>
      <c r="E134" s="52"/>
      <c r="F134" s="61"/>
    </row>
    <row r="135" spans="5:6" ht="11.25" customHeight="1">
      <c r="E135" s="57"/>
      <c r="F135" s="58"/>
    </row>
    <row r="136" spans="5:6" ht="12.75">
      <c r="E136" s="52"/>
      <c r="F136" s="53"/>
    </row>
    <row r="137" spans="2:6" ht="13.5" customHeight="1">
      <c r="B137" s="38"/>
      <c r="C137" s="38"/>
      <c r="E137" s="52"/>
      <c r="F137" s="62"/>
    </row>
    <row r="138" spans="4:6" ht="12.75" customHeight="1">
      <c r="D138" s="38"/>
      <c r="E138" s="52"/>
      <c r="F138" s="39"/>
    </row>
    <row r="139" spans="4:6" ht="12.75" customHeight="1">
      <c r="D139" s="38"/>
      <c r="E139" s="44"/>
      <c r="F139" s="45"/>
    </row>
    <row r="140" spans="5:6" ht="12.75">
      <c r="E140" s="36"/>
      <c r="F140" s="37"/>
    </row>
    <row r="141" spans="4:6" ht="12.75">
      <c r="D141" s="38"/>
      <c r="E141" s="36"/>
      <c r="F141" s="59"/>
    </row>
    <row r="142" spans="5:6" ht="12.75">
      <c r="E142" s="57"/>
      <c r="F142" s="58"/>
    </row>
    <row r="143" spans="5:6" ht="12.75">
      <c r="E143" s="52"/>
      <c r="F143" s="53"/>
    </row>
    <row r="144" spans="5:6" ht="12.75">
      <c r="E144" s="36"/>
      <c r="F144" s="37"/>
    </row>
    <row r="145" spans="1:6" ht="19.5" customHeight="1">
      <c r="A145" s="63"/>
      <c r="B145" s="13"/>
      <c r="C145" s="13"/>
      <c r="D145" s="13"/>
      <c r="E145" s="13"/>
      <c r="F145" s="48"/>
    </row>
    <row r="146" spans="1:6" ht="15" customHeight="1">
      <c r="A146" s="38"/>
      <c r="E146" s="50"/>
      <c r="F146" s="48"/>
    </row>
    <row r="147" spans="1:6" ht="12.75">
      <c r="A147" s="38"/>
      <c r="B147" s="38"/>
      <c r="C147" s="38"/>
      <c r="E147" s="50"/>
      <c r="F147" s="39"/>
    </row>
    <row r="148" spans="4:6" ht="12.75">
      <c r="D148" s="38"/>
      <c r="E148" s="36"/>
      <c r="F148" s="48"/>
    </row>
    <row r="149" spans="5:6" ht="12.75">
      <c r="E149" s="40"/>
      <c r="F149" s="41"/>
    </row>
    <row r="150" spans="2:6" ht="12.75">
      <c r="B150" s="38"/>
      <c r="C150" s="38"/>
      <c r="E150" s="36"/>
      <c r="F150" s="39"/>
    </row>
    <row r="151" spans="4:6" ht="12.75">
      <c r="D151" s="38"/>
      <c r="E151" s="36"/>
      <c r="F151" s="39"/>
    </row>
    <row r="152" spans="5:6" ht="12.75">
      <c r="E152" s="44"/>
      <c r="F152" s="45"/>
    </row>
    <row r="153" spans="4:6" ht="22.5" customHeight="1">
      <c r="D153" s="38"/>
      <c r="E153" s="36"/>
      <c r="F153" s="46"/>
    </row>
    <row r="154" spans="5:6" ht="12.75">
      <c r="E154" s="36"/>
      <c r="F154" s="45"/>
    </row>
    <row r="155" spans="2:6" ht="12.75">
      <c r="B155" s="38"/>
      <c r="C155" s="38"/>
      <c r="E155" s="42"/>
      <c r="F155" s="48"/>
    </row>
    <row r="156" spans="4:6" ht="12.75">
      <c r="D156" s="38"/>
      <c r="E156" s="42"/>
      <c r="F156" s="49"/>
    </row>
    <row r="157" spans="5:6" ht="12.75">
      <c r="E157" s="44"/>
      <c r="F157" s="41"/>
    </row>
    <row r="158" spans="1:6" ht="13.5" customHeight="1">
      <c r="A158" s="38"/>
      <c r="E158" s="50"/>
      <c r="F158" s="48"/>
    </row>
    <row r="159" spans="2:6" ht="13.5" customHeight="1">
      <c r="B159" s="38"/>
      <c r="C159" s="38"/>
      <c r="E159" s="36"/>
      <c r="F159" s="48"/>
    </row>
    <row r="160" spans="4:6" ht="13.5" customHeight="1">
      <c r="D160" s="38"/>
      <c r="E160" s="36"/>
      <c r="F160" s="39"/>
    </row>
    <row r="161" spans="4:6" ht="12.75">
      <c r="D161" s="38"/>
      <c r="E161" s="44"/>
      <c r="F161" s="41"/>
    </row>
    <row r="162" spans="4:6" ht="12.75">
      <c r="D162" s="38"/>
      <c r="E162" s="36"/>
      <c r="F162" s="39"/>
    </row>
    <row r="163" spans="5:6" ht="12.75">
      <c r="E163" s="57"/>
      <c r="F163" s="58"/>
    </row>
    <row r="164" spans="4:6" ht="12.75">
      <c r="D164" s="38"/>
      <c r="E164" s="42"/>
      <c r="F164" s="59"/>
    </row>
    <row r="165" spans="4:6" ht="12.75">
      <c r="D165" s="38"/>
      <c r="E165" s="44"/>
      <c r="F165" s="45"/>
    </row>
    <row r="166" spans="5:6" ht="12.75">
      <c r="E166" s="57"/>
      <c r="F166" s="64"/>
    </row>
    <row r="167" spans="2:6" ht="12.75">
      <c r="B167" s="38"/>
      <c r="C167" s="38"/>
      <c r="E167" s="52"/>
      <c r="F167" s="62"/>
    </row>
    <row r="168" spans="4:6" ht="12.75">
      <c r="D168" s="38"/>
      <c r="E168" s="52"/>
      <c r="F168" s="39"/>
    </row>
    <row r="169" spans="4:6" ht="12.75">
      <c r="D169" s="38"/>
      <c r="E169" s="44"/>
      <c r="F169" s="45"/>
    </row>
    <row r="170" spans="4:6" ht="12.75">
      <c r="D170" s="38"/>
      <c r="E170" s="44"/>
      <c r="F170" s="45"/>
    </row>
    <row r="171" spans="5:6" ht="12.75">
      <c r="E171" s="36"/>
      <c r="F171" s="37"/>
    </row>
    <row r="172" spans="1:6" s="65" customFormat="1" ht="18" customHeight="1">
      <c r="A172" s="213"/>
      <c r="B172" s="214"/>
      <c r="C172" s="214"/>
      <c r="D172" s="214"/>
      <c r="E172" s="214"/>
      <c r="F172" s="214"/>
    </row>
    <row r="173" spans="1:6" ht="28.5" customHeight="1">
      <c r="A173" s="54"/>
      <c r="B173" s="54"/>
      <c r="C173" s="54"/>
      <c r="D173" s="54"/>
      <c r="E173" s="55"/>
      <c r="F173" s="56"/>
    </row>
    <row r="175" spans="1:6" ht="15.75">
      <c r="A175" s="67"/>
      <c r="B175" s="38"/>
      <c r="C175" s="38"/>
      <c r="D175" s="38"/>
      <c r="E175" s="68"/>
      <c r="F175" s="12"/>
    </row>
    <row r="176" spans="1:6" ht="12.75">
      <c r="A176" s="38"/>
      <c r="B176" s="38"/>
      <c r="C176" s="38"/>
      <c r="D176" s="38"/>
      <c r="E176" s="68"/>
      <c r="F176" s="12"/>
    </row>
    <row r="177" spans="1:6" ht="17.25" customHeight="1">
      <c r="A177" s="38"/>
      <c r="B177" s="38"/>
      <c r="C177" s="38"/>
      <c r="D177" s="38"/>
      <c r="E177" s="68"/>
      <c r="F177" s="12"/>
    </row>
    <row r="178" spans="1:6" ht="13.5" customHeight="1">
      <c r="A178" s="38"/>
      <c r="B178" s="38"/>
      <c r="C178" s="38"/>
      <c r="D178" s="38"/>
      <c r="E178" s="68"/>
      <c r="F178" s="12"/>
    </row>
    <row r="179" spans="1:6" ht="12.75">
      <c r="A179" s="38"/>
      <c r="B179" s="38"/>
      <c r="C179" s="38"/>
      <c r="D179" s="38"/>
      <c r="E179" s="68"/>
      <c r="F179" s="12"/>
    </row>
    <row r="180" spans="1:4" ht="12.75">
      <c r="A180" s="38"/>
      <c r="B180" s="38"/>
      <c r="C180" s="38"/>
      <c r="D180" s="38"/>
    </row>
    <row r="181" spans="1:6" ht="12.75">
      <c r="A181" s="38"/>
      <c r="B181" s="38"/>
      <c r="C181" s="38"/>
      <c r="D181" s="38"/>
      <c r="E181" s="68"/>
      <c r="F181" s="12"/>
    </row>
    <row r="182" spans="1:6" ht="12.75">
      <c r="A182" s="38"/>
      <c r="B182" s="38"/>
      <c r="C182" s="38"/>
      <c r="D182" s="38"/>
      <c r="E182" s="68"/>
      <c r="F182" s="69"/>
    </row>
    <row r="183" spans="1:6" ht="12.75">
      <c r="A183" s="38"/>
      <c r="B183" s="38"/>
      <c r="C183" s="38"/>
      <c r="D183" s="38"/>
      <c r="E183" s="68"/>
      <c r="F183" s="12"/>
    </row>
    <row r="184" spans="1:6" ht="22.5" customHeight="1">
      <c r="A184" s="38"/>
      <c r="B184" s="38"/>
      <c r="C184" s="38"/>
      <c r="D184" s="38"/>
      <c r="E184" s="68"/>
      <c r="F184" s="46"/>
    </row>
    <row r="185" spans="5:6" ht="22.5" customHeight="1">
      <c r="E185" s="44"/>
      <c r="F185" s="47"/>
    </row>
  </sheetData>
  <sheetProtection/>
  <mergeCells count="8">
    <mergeCell ref="A1:I1"/>
    <mergeCell ref="B29:I29"/>
    <mergeCell ref="B31:I31"/>
    <mergeCell ref="B45:I45"/>
    <mergeCell ref="B47:I47"/>
    <mergeCell ref="A172:F172"/>
    <mergeCell ref="B3:I3"/>
    <mergeCell ref="B60:I60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M14" sqref="M14"/>
    </sheetView>
  </sheetViews>
  <sheetFormatPr defaultColWidth="9.140625" defaultRowHeight="12.75"/>
  <cols>
    <col min="5" max="5" width="29.00390625" style="0" customWidth="1"/>
    <col min="6" max="6" width="21.421875" style="0" customWidth="1"/>
    <col min="7" max="7" width="22.00390625" style="0" customWidth="1"/>
    <col min="8" max="8" width="19.140625" style="0" customWidth="1"/>
  </cols>
  <sheetData>
    <row r="1" spans="1:8" ht="18">
      <c r="A1" s="188" t="s">
        <v>128</v>
      </c>
      <c r="B1" s="188"/>
      <c r="C1" s="188"/>
      <c r="D1" s="188"/>
      <c r="E1" s="188"/>
      <c r="F1" s="188"/>
      <c r="G1" s="188"/>
      <c r="H1" s="188"/>
    </row>
    <row r="2" spans="1:8" ht="18">
      <c r="A2" s="188" t="s">
        <v>45</v>
      </c>
      <c r="B2" s="188"/>
      <c r="C2" s="188"/>
      <c r="D2" s="188"/>
      <c r="E2" s="188"/>
      <c r="F2" s="188"/>
      <c r="G2" s="201"/>
      <c r="H2" s="201"/>
    </row>
    <row r="3" spans="1:8" ht="18">
      <c r="A3" s="188"/>
      <c r="B3" s="188"/>
      <c r="C3" s="188"/>
      <c r="D3" s="188"/>
      <c r="E3" s="188"/>
      <c r="F3" s="188"/>
      <c r="G3" s="188"/>
      <c r="H3" s="190"/>
    </row>
    <row r="4" spans="1:8" ht="18">
      <c r="A4" s="71"/>
      <c r="B4" s="72"/>
      <c r="C4" s="72"/>
      <c r="D4" s="72"/>
      <c r="E4" s="72"/>
      <c r="F4" s="10"/>
      <c r="G4" s="10"/>
      <c r="H4" s="10"/>
    </row>
    <row r="5" spans="1:8" ht="26.25">
      <c r="A5" s="73"/>
      <c r="B5" s="74"/>
      <c r="C5" s="74"/>
      <c r="D5" s="75"/>
      <c r="E5" s="76"/>
      <c r="F5" s="111" t="s">
        <v>102</v>
      </c>
      <c r="G5" s="111" t="s">
        <v>103</v>
      </c>
      <c r="H5" s="77" t="s">
        <v>104</v>
      </c>
    </row>
    <row r="6" spans="1:8" ht="15.75">
      <c r="A6" s="204" t="s">
        <v>46</v>
      </c>
      <c r="B6" s="199"/>
      <c r="C6" s="199"/>
      <c r="D6" s="199"/>
      <c r="E6" s="205"/>
      <c r="F6" s="108">
        <f>F7+F8</f>
        <v>7118756</v>
      </c>
      <c r="G6" s="108">
        <f>G7+G8</f>
        <v>0</v>
      </c>
      <c r="H6" s="108">
        <f>H7+H8</f>
        <v>0</v>
      </c>
    </row>
    <row r="7" spans="1:8" ht="15.75">
      <c r="A7" s="193" t="s">
        <v>0</v>
      </c>
      <c r="B7" s="192"/>
      <c r="C7" s="192"/>
      <c r="D7" s="192"/>
      <c r="E7" s="200"/>
      <c r="F7" s="78">
        <v>77300</v>
      </c>
      <c r="G7" s="78"/>
      <c r="H7" s="78"/>
    </row>
    <row r="8" spans="1:8" ht="15.75">
      <c r="A8" s="202" t="s">
        <v>1</v>
      </c>
      <c r="B8" s="200"/>
      <c r="C8" s="200"/>
      <c r="D8" s="200"/>
      <c r="E8" s="200"/>
      <c r="F8" s="78">
        <v>7041456</v>
      </c>
      <c r="G8" s="78"/>
      <c r="H8" s="78"/>
    </row>
    <row r="9" spans="1:8" ht="15.75">
      <c r="A9" s="109" t="s">
        <v>47</v>
      </c>
      <c r="B9" s="187"/>
      <c r="C9" s="187"/>
      <c r="D9" s="187"/>
      <c r="E9" s="187"/>
      <c r="F9" s="107">
        <f>F10+F11</f>
        <v>7118756</v>
      </c>
      <c r="G9" s="107">
        <f>G10+G11</f>
        <v>0</v>
      </c>
      <c r="H9" s="107">
        <f>H10+H11</f>
        <v>0</v>
      </c>
    </row>
    <row r="10" spans="1:8" ht="15.75">
      <c r="A10" s="191" t="s">
        <v>2</v>
      </c>
      <c r="B10" s="192"/>
      <c r="C10" s="192"/>
      <c r="D10" s="192"/>
      <c r="E10" s="203"/>
      <c r="F10" s="79">
        <v>7041456</v>
      </c>
      <c r="G10" s="79"/>
      <c r="H10" s="79"/>
    </row>
    <row r="11" spans="1:8" ht="15.75">
      <c r="A11" s="202" t="s">
        <v>3</v>
      </c>
      <c r="B11" s="200"/>
      <c r="C11" s="200"/>
      <c r="D11" s="200"/>
      <c r="E11" s="200"/>
      <c r="F11" s="79">
        <v>77300</v>
      </c>
      <c r="G11" s="79"/>
      <c r="H11" s="79"/>
    </row>
    <row r="12" spans="1:8" ht="15.75">
      <c r="A12" s="198" t="s">
        <v>4</v>
      </c>
      <c r="B12" s="199"/>
      <c r="C12" s="199"/>
      <c r="D12" s="199"/>
      <c r="E12" s="199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88"/>
      <c r="B13" s="189"/>
      <c r="C13" s="189"/>
      <c r="D13" s="189"/>
      <c r="E13" s="189"/>
      <c r="F13" s="190"/>
      <c r="G13" s="190"/>
      <c r="H13" s="190"/>
    </row>
    <row r="14" spans="1:8" ht="26.25">
      <c r="A14" s="73"/>
      <c r="B14" s="74"/>
      <c r="C14" s="74"/>
      <c r="D14" s="75"/>
      <c r="E14" s="76"/>
      <c r="F14" s="111" t="s">
        <v>105</v>
      </c>
      <c r="G14" s="111" t="s">
        <v>103</v>
      </c>
      <c r="H14" s="77" t="s">
        <v>104</v>
      </c>
    </row>
    <row r="15" spans="1:8" ht="15.75">
      <c r="A15" s="194" t="s">
        <v>5</v>
      </c>
      <c r="B15" s="195"/>
      <c r="C15" s="195"/>
      <c r="D15" s="195"/>
      <c r="E15" s="196"/>
      <c r="F15" s="81"/>
      <c r="G15" s="81"/>
      <c r="H15" s="79"/>
    </row>
    <row r="16" spans="1:8" ht="18">
      <c r="A16" s="197"/>
      <c r="B16" s="189"/>
      <c r="C16" s="189"/>
      <c r="D16" s="189"/>
      <c r="E16" s="189"/>
      <c r="F16" s="190"/>
      <c r="G16" s="190"/>
      <c r="H16" s="190"/>
    </row>
    <row r="17" spans="1:8" ht="26.25">
      <c r="A17" s="73"/>
      <c r="B17" s="74"/>
      <c r="C17" s="74"/>
      <c r="D17" s="75"/>
      <c r="E17" s="76"/>
      <c r="F17" s="111" t="s">
        <v>105</v>
      </c>
      <c r="G17" s="111" t="s">
        <v>103</v>
      </c>
      <c r="H17" s="77" t="s">
        <v>104</v>
      </c>
    </row>
    <row r="18" spans="1:8" ht="15.75">
      <c r="A18" s="193" t="s">
        <v>6</v>
      </c>
      <c r="B18" s="192"/>
      <c r="C18" s="192"/>
      <c r="D18" s="192"/>
      <c r="E18" s="192"/>
      <c r="F18" s="78"/>
      <c r="G18" s="78"/>
      <c r="H18" s="78"/>
    </row>
    <row r="19" spans="1:8" ht="15.75">
      <c r="A19" s="193" t="s">
        <v>7</v>
      </c>
      <c r="B19" s="192"/>
      <c r="C19" s="192"/>
      <c r="D19" s="192"/>
      <c r="E19" s="192"/>
      <c r="F19" s="78"/>
      <c r="G19" s="78"/>
      <c r="H19" s="78"/>
    </row>
    <row r="20" spans="1:8" ht="15.75">
      <c r="A20" s="191" t="s">
        <v>8</v>
      </c>
      <c r="B20" s="192"/>
      <c r="C20" s="192"/>
      <c r="D20" s="192"/>
      <c r="E20" s="192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91" t="s">
        <v>9</v>
      </c>
      <c r="B22" s="192"/>
      <c r="C22" s="192"/>
      <c r="D22" s="192"/>
      <c r="E22" s="19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2" sqref="F52"/>
    </sheetView>
  </sheetViews>
  <sheetFormatPr defaultColWidth="11.421875" defaultRowHeight="12.75"/>
  <cols>
    <col min="1" max="1" width="10.140625" style="88" customWidth="1"/>
    <col min="2" max="2" width="36.421875" style="89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8.28125" style="2" customWidth="1"/>
    <col min="10" max="10" width="10.281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26" t="s">
        <v>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</row>
    <row r="2" spans="1:13" s="12" customFormat="1" ht="56.25">
      <c r="A2" s="90" t="s">
        <v>26</v>
      </c>
      <c r="B2" s="90" t="s">
        <v>27</v>
      </c>
      <c r="C2" s="11" t="s">
        <v>129</v>
      </c>
      <c r="D2" s="90" t="s">
        <v>81</v>
      </c>
      <c r="E2" s="90" t="s">
        <v>115</v>
      </c>
      <c r="F2" s="90" t="s">
        <v>14</v>
      </c>
      <c r="G2" s="90" t="s">
        <v>15</v>
      </c>
      <c r="H2" s="90" t="s">
        <v>116</v>
      </c>
      <c r="I2" s="90" t="s">
        <v>28</v>
      </c>
      <c r="J2" s="90" t="s">
        <v>117</v>
      </c>
      <c r="K2" s="90" t="s">
        <v>118</v>
      </c>
      <c r="L2" s="11" t="s">
        <v>119</v>
      </c>
      <c r="M2" s="11"/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 ht="12.75">
      <c r="A4" s="150"/>
      <c r="B4" s="156" t="s">
        <v>122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2.75">
      <c r="A5" s="150"/>
      <c r="B5" s="151" t="s">
        <v>123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 ht="12.75">
      <c r="A6" s="220" t="s">
        <v>91</v>
      </c>
      <c r="B6" s="220"/>
      <c r="C6" s="158">
        <f>SUM(D6:K6)</f>
        <v>5651000</v>
      </c>
      <c r="D6" s="158">
        <f aca="true" t="shared" si="0" ref="D6:M6">D8</f>
        <v>0</v>
      </c>
      <c r="E6" s="158">
        <f t="shared" si="0"/>
        <v>5651000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0</v>
      </c>
      <c r="M6" s="158">
        <f t="shared" si="0"/>
        <v>0</v>
      </c>
    </row>
    <row r="7" spans="1:13" s="12" customFormat="1" ht="12.75" customHeight="1">
      <c r="A7" s="141" t="s">
        <v>86</v>
      </c>
      <c r="B7" s="159" t="s">
        <v>87</v>
      </c>
      <c r="C7" s="160">
        <f aca="true" t="shared" si="1" ref="C7:C24">SUM(D7:K7)</f>
        <v>5651000</v>
      </c>
      <c r="D7" s="160">
        <f aca="true" t="shared" si="2" ref="D7:M7">D8</f>
        <v>0</v>
      </c>
      <c r="E7" s="160">
        <f t="shared" si="2"/>
        <v>5651000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>
        <f t="shared" si="2"/>
        <v>0</v>
      </c>
      <c r="M7" s="160">
        <f t="shared" si="2"/>
        <v>0</v>
      </c>
    </row>
    <row r="8" spans="1:13" s="12" customFormat="1" ht="12.75">
      <c r="A8" s="144">
        <v>3</v>
      </c>
      <c r="B8" s="161" t="s">
        <v>29</v>
      </c>
      <c r="C8" s="162">
        <f t="shared" si="1"/>
        <v>5651000</v>
      </c>
      <c r="D8" s="162">
        <f aca="true" t="shared" si="3" ref="D8:M8">D9+D19</f>
        <v>0</v>
      </c>
      <c r="E8" s="162">
        <f t="shared" si="3"/>
        <v>5651000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>
        <f t="shared" si="3"/>
        <v>0</v>
      </c>
      <c r="M8" s="162">
        <f t="shared" si="3"/>
        <v>0</v>
      </c>
    </row>
    <row r="9" spans="1:13" s="12" customFormat="1" ht="12.75">
      <c r="A9" s="147">
        <v>31</v>
      </c>
      <c r="B9" s="148" t="s">
        <v>30</v>
      </c>
      <c r="C9" s="149">
        <f t="shared" si="1"/>
        <v>5376000</v>
      </c>
      <c r="D9" s="149">
        <f>D10+D14+D16</f>
        <v>0</v>
      </c>
      <c r="E9" s="149">
        <f>E10+E14+E16</f>
        <v>5376000</v>
      </c>
      <c r="F9" s="149">
        <f aca="true" t="shared" si="4" ref="F9:M9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>
        <f t="shared" si="4"/>
        <v>0</v>
      </c>
      <c r="M9" s="149">
        <f t="shared" si="4"/>
        <v>0</v>
      </c>
    </row>
    <row r="10" spans="1:13" ht="12.75">
      <c r="A10" s="150">
        <v>311</v>
      </c>
      <c r="B10" s="151" t="s">
        <v>31</v>
      </c>
      <c r="C10" s="163">
        <f t="shared" si="1"/>
        <v>4530000</v>
      </c>
      <c r="D10" s="163">
        <f aca="true" t="shared" si="5" ref="D10:M10">D11+D12+D13</f>
        <v>0</v>
      </c>
      <c r="E10" s="163">
        <f t="shared" si="5"/>
        <v>4530000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>
        <f t="shared" si="5"/>
        <v>0</v>
      </c>
      <c r="M10" s="163">
        <f t="shared" si="5"/>
        <v>0</v>
      </c>
    </row>
    <row r="11" spans="1:13" ht="12.75" customHeight="1">
      <c r="A11" s="153">
        <v>3111</v>
      </c>
      <c r="B11" s="154" t="s">
        <v>48</v>
      </c>
      <c r="C11" s="152">
        <f t="shared" si="1"/>
        <v>4450000</v>
      </c>
      <c r="D11" s="152">
        <v>0</v>
      </c>
      <c r="E11" s="152">
        <v>4450000</v>
      </c>
      <c r="F11" s="152"/>
      <c r="G11" s="152"/>
      <c r="H11" s="152"/>
      <c r="I11" s="152"/>
      <c r="J11" s="152"/>
      <c r="K11" s="152"/>
      <c r="L11" s="152"/>
      <c r="M11" s="152"/>
    </row>
    <row r="12" spans="1:13" ht="12.75" customHeight="1">
      <c r="A12" s="153">
        <v>3113</v>
      </c>
      <c r="B12" s="154" t="s">
        <v>49</v>
      </c>
      <c r="C12" s="152">
        <f t="shared" si="1"/>
        <v>35000</v>
      </c>
      <c r="D12" s="152">
        <v>0</v>
      </c>
      <c r="E12" s="152">
        <v>35000</v>
      </c>
      <c r="F12" s="152"/>
      <c r="G12" s="152"/>
      <c r="H12" s="152"/>
      <c r="I12" s="152"/>
      <c r="J12" s="152"/>
      <c r="K12" s="152"/>
      <c r="L12" s="152"/>
      <c r="M12" s="152"/>
    </row>
    <row r="13" spans="1:13" ht="12.75" customHeight="1">
      <c r="A13" s="153">
        <v>3114</v>
      </c>
      <c r="B13" s="154" t="s">
        <v>50</v>
      </c>
      <c r="C13" s="152">
        <f t="shared" si="1"/>
        <v>45000</v>
      </c>
      <c r="D13" s="152">
        <v>0</v>
      </c>
      <c r="E13" s="152">
        <v>45000</v>
      </c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32</v>
      </c>
      <c r="C14" s="163">
        <f t="shared" si="1"/>
        <v>75000</v>
      </c>
      <c r="D14" s="163">
        <v>0</v>
      </c>
      <c r="E14" s="163">
        <f>E15</f>
        <v>75000</v>
      </c>
      <c r="F14" s="163">
        <f aca="true" t="shared" si="6" ref="F14:M14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>
        <f t="shared" si="6"/>
        <v>0</v>
      </c>
      <c r="M14" s="163">
        <f t="shared" si="6"/>
        <v>0</v>
      </c>
    </row>
    <row r="15" spans="1:13" ht="12.75" customHeight="1">
      <c r="A15" s="153">
        <v>3121</v>
      </c>
      <c r="B15" s="154" t="s">
        <v>32</v>
      </c>
      <c r="C15" s="152">
        <f t="shared" si="1"/>
        <v>75000</v>
      </c>
      <c r="D15" s="152">
        <v>0</v>
      </c>
      <c r="E15" s="152">
        <v>75000</v>
      </c>
      <c r="F15" s="152"/>
      <c r="G15" s="152"/>
      <c r="H15" s="152"/>
      <c r="I15" s="152"/>
      <c r="J15" s="152"/>
      <c r="K15" s="152"/>
      <c r="L15" s="152"/>
      <c r="M15" s="152"/>
    </row>
    <row r="16" spans="1:13" ht="12.75">
      <c r="A16" s="150">
        <v>313</v>
      </c>
      <c r="B16" s="151" t="s">
        <v>33</v>
      </c>
      <c r="C16" s="163">
        <f t="shared" si="1"/>
        <v>771000</v>
      </c>
      <c r="D16" s="163">
        <f aca="true" t="shared" si="7" ref="D16:M16">D17+D18</f>
        <v>0</v>
      </c>
      <c r="E16" s="163">
        <f t="shared" si="7"/>
        <v>771000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>
        <f t="shared" si="7"/>
        <v>0</v>
      </c>
      <c r="M16" s="163">
        <f t="shared" si="7"/>
        <v>0</v>
      </c>
    </row>
    <row r="17" spans="1:13" ht="12.75" customHeight="1">
      <c r="A17" s="153">
        <v>3132</v>
      </c>
      <c r="B17" s="154" t="s">
        <v>51</v>
      </c>
      <c r="C17" s="152">
        <f t="shared" si="1"/>
        <v>695000</v>
      </c>
      <c r="D17" s="152">
        <v>0</v>
      </c>
      <c r="E17" s="152">
        <v>695000</v>
      </c>
      <c r="F17" s="152"/>
      <c r="G17" s="152"/>
      <c r="H17" s="152"/>
      <c r="I17" s="152"/>
      <c r="J17" s="152"/>
      <c r="K17" s="152"/>
      <c r="L17" s="152"/>
      <c r="M17" s="152"/>
    </row>
    <row r="18" spans="1:13" ht="26.25" customHeight="1">
      <c r="A18" s="153">
        <v>3133</v>
      </c>
      <c r="B18" s="154" t="s">
        <v>52</v>
      </c>
      <c r="C18" s="152">
        <f t="shared" si="1"/>
        <v>76000</v>
      </c>
      <c r="D18" s="152">
        <v>0</v>
      </c>
      <c r="E18" s="152">
        <v>76000</v>
      </c>
      <c r="F18" s="152"/>
      <c r="G18" s="152"/>
      <c r="H18" s="152"/>
      <c r="I18" s="152"/>
      <c r="J18" s="152"/>
      <c r="K18" s="152"/>
      <c r="L18" s="152"/>
      <c r="M18" s="152"/>
    </row>
    <row r="19" spans="1:13" ht="12.75">
      <c r="A19" s="147">
        <v>32</v>
      </c>
      <c r="B19" s="148" t="s">
        <v>34</v>
      </c>
      <c r="C19" s="149">
        <f t="shared" si="1"/>
        <v>275000</v>
      </c>
      <c r="D19" s="149">
        <f aca="true" t="shared" si="8" ref="D19:M19">D20+D22</f>
        <v>0</v>
      </c>
      <c r="E19" s="149">
        <f t="shared" si="8"/>
        <v>275000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>
        <f t="shared" si="8"/>
        <v>0</v>
      </c>
      <c r="M19" s="149">
        <f t="shared" si="8"/>
        <v>0</v>
      </c>
    </row>
    <row r="20" spans="1:13" ht="12.75">
      <c r="A20" s="150">
        <v>321</v>
      </c>
      <c r="B20" s="151" t="s">
        <v>35</v>
      </c>
      <c r="C20" s="163">
        <f t="shared" si="1"/>
        <v>240000</v>
      </c>
      <c r="D20" s="163">
        <f aca="true" t="shared" si="9" ref="D20:M20">D21</f>
        <v>0</v>
      </c>
      <c r="E20" s="163">
        <f t="shared" si="9"/>
        <v>240000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>
        <f t="shared" si="9"/>
        <v>0</v>
      </c>
      <c r="M20" s="163">
        <f t="shared" si="9"/>
        <v>0</v>
      </c>
    </row>
    <row r="21" spans="1:13" ht="12.75" customHeight="1">
      <c r="A21" s="153">
        <v>3212</v>
      </c>
      <c r="B21" s="154" t="s">
        <v>54</v>
      </c>
      <c r="C21" s="152">
        <f t="shared" si="1"/>
        <v>240000</v>
      </c>
      <c r="D21" s="152">
        <v>0</v>
      </c>
      <c r="E21" s="152">
        <v>240000</v>
      </c>
      <c r="F21" s="152"/>
      <c r="G21" s="152"/>
      <c r="H21" s="152"/>
      <c r="I21" s="152"/>
      <c r="J21" s="152"/>
      <c r="K21" s="152"/>
      <c r="L21" s="152"/>
      <c r="M21" s="152"/>
    </row>
    <row r="22" spans="1:13" ht="24.75" customHeight="1">
      <c r="A22" s="150">
        <v>329</v>
      </c>
      <c r="B22" s="151" t="s">
        <v>38</v>
      </c>
      <c r="C22" s="152">
        <f t="shared" si="1"/>
        <v>35000</v>
      </c>
      <c r="D22" s="152">
        <v>0</v>
      </c>
      <c r="E22" s="163">
        <f>E23</f>
        <v>35000</v>
      </c>
      <c r="F22" s="163">
        <f aca="true" t="shared" si="10" ref="F22:M22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f t="shared" si="10"/>
        <v>0</v>
      </c>
      <c r="M22" s="163">
        <f t="shared" si="10"/>
        <v>0</v>
      </c>
    </row>
    <row r="23" spans="1:13" ht="12.75" customHeight="1">
      <c r="A23" s="153">
        <v>3295</v>
      </c>
      <c r="B23" s="154" t="s">
        <v>75</v>
      </c>
      <c r="C23" s="152">
        <f t="shared" si="1"/>
        <v>35000</v>
      </c>
      <c r="D23" s="152">
        <v>0</v>
      </c>
      <c r="E23" s="152">
        <v>35000</v>
      </c>
      <c r="F23" s="152"/>
      <c r="G23" s="152"/>
      <c r="H23" s="152"/>
      <c r="I23" s="152"/>
      <c r="J23" s="152"/>
      <c r="K23" s="152"/>
      <c r="L23" s="152"/>
      <c r="M23" s="152"/>
    </row>
    <row r="24" spans="1:13" ht="12.75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21" t="s">
        <v>99</v>
      </c>
      <c r="B25" s="221"/>
      <c r="C25" s="164">
        <f>SUM(D25:K25)</f>
        <v>669956</v>
      </c>
      <c r="D25" s="164">
        <f>D26+D58</f>
        <v>520383</v>
      </c>
      <c r="E25" s="164">
        <f aca="true" t="shared" si="11" ref="E25:M25">E27</f>
        <v>0</v>
      </c>
      <c r="F25" s="164">
        <f t="shared" si="11"/>
        <v>49873</v>
      </c>
      <c r="G25" s="164">
        <f t="shared" si="11"/>
        <v>50700</v>
      </c>
      <c r="H25" s="164">
        <f t="shared" si="11"/>
        <v>45000</v>
      </c>
      <c r="I25" s="164">
        <f t="shared" si="11"/>
        <v>4000</v>
      </c>
      <c r="J25" s="164">
        <f t="shared" si="11"/>
        <v>0</v>
      </c>
      <c r="K25" s="164"/>
      <c r="L25" s="164">
        <f t="shared" si="11"/>
        <v>0</v>
      </c>
      <c r="M25" s="164">
        <f t="shared" si="11"/>
        <v>0</v>
      </c>
    </row>
    <row r="26" spans="1:13" ht="12.75">
      <c r="A26" s="223" t="s">
        <v>109</v>
      </c>
      <c r="B26" s="223"/>
      <c r="C26" s="143">
        <f aca="true" t="shared" si="12" ref="C26:C57">SUM(D26:K26)</f>
        <v>602807</v>
      </c>
      <c r="D26" s="143">
        <f aca="true" t="shared" si="13" ref="D26:M26">D27</f>
        <v>453234</v>
      </c>
      <c r="E26" s="143">
        <f t="shared" si="13"/>
        <v>0</v>
      </c>
      <c r="F26" s="143">
        <f t="shared" si="13"/>
        <v>49873</v>
      </c>
      <c r="G26" s="143">
        <f t="shared" si="13"/>
        <v>50700</v>
      </c>
      <c r="H26" s="143">
        <f t="shared" si="13"/>
        <v>45000</v>
      </c>
      <c r="I26" s="143">
        <f t="shared" si="13"/>
        <v>4000</v>
      </c>
      <c r="J26" s="143">
        <f t="shared" si="13"/>
        <v>0</v>
      </c>
      <c r="K26" s="143"/>
      <c r="L26" s="143">
        <f t="shared" si="13"/>
        <v>0</v>
      </c>
      <c r="M26" s="143">
        <f t="shared" si="13"/>
        <v>0</v>
      </c>
    </row>
    <row r="27" spans="1:13" ht="12.75">
      <c r="A27" s="144">
        <v>3</v>
      </c>
      <c r="B27" s="145" t="s">
        <v>29</v>
      </c>
      <c r="C27" s="146">
        <f t="shared" si="12"/>
        <v>602807</v>
      </c>
      <c r="D27" s="146">
        <f aca="true" t="shared" si="14" ref="D27:J27">D28+D55</f>
        <v>453234</v>
      </c>
      <c r="E27" s="146">
        <f t="shared" si="14"/>
        <v>0</v>
      </c>
      <c r="F27" s="146">
        <f t="shared" si="14"/>
        <v>49873</v>
      </c>
      <c r="G27" s="146">
        <f t="shared" si="14"/>
        <v>50700</v>
      </c>
      <c r="H27" s="146">
        <f t="shared" si="14"/>
        <v>45000</v>
      </c>
      <c r="I27" s="146">
        <f t="shared" si="14"/>
        <v>4000</v>
      </c>
      <c r="J27" s="146">
        <f t="shared" si="14"/>
        <v>0</v>
      </c>
      <c r="K27" s="146"/>
      <c r="L27" s="146">
        <f>L28+L55</f>
        <v>0</v>
      </c>
      <c r="M27" s="146">
        <f>M28+M55</f>
        <v>0</v>
      </c>
    </row>
    <row r="28" spans="1:13" s="12" customFormat="1" ht="12.75">
      <c r="A28" s="147">
        <v>32</v>
      </c>
      <c r="B28" s="148" t="s">
        <v>34</v>
      </c>
      <c r="C28" s="149">
        <f t="shared" si="12"/>
        <v>598807</v>
      </c>
      <c r="D28" s="149">
        <f>D29+D33+D38+D47+D49</f>
        <v>449234</v>
      </c>
      <c r="E28" s="149">
        <f aca="true" t="shared" si="15" ref="E28:J28">E29+E33+E38+E47+E49</f>
        <v>0</v>
      </c>
      <c r="F28" s="149">
        <f t="shared" si="15"/>
        <v>49873</v>
      </c>
      <c r="G28" s="149">
        <f t="shared" si="15"/>
        <v>50700</v>
      </c>
      <c r="H28" s="149">
        <f t="shared" si="15"/>
        <v>45000</v>
      </c>
      <c r="I28" s="149">
        <f t="shared" si="15"/>
        <v>4000</v>
      </c>
      <c r="J28" s="149">
        <f t="shared" si="15"/>
        <v>0</v>
      </c>
      <c r="K28" s="149"/>
      <c r="L28" s="149">
        <f>L29+L33+L38+L47+L49</f>
        <v>0</v>
      </c>
      <c r="M28" s="149">
        <f>M29+M33+M38+M47+M49</f>
        <v>0</v>
      </c>
    </row>
    <row r="29" spans="1:13" ht="12.75">
      <c r="A29" s="150">
        <v>321</v>
      </c>
      <c r="B29" s="151" t="s">
        <v>35</v>
      </c>
      <c r="C29" s="163">
        <f t="shared" si="12"/>
        <v>46000</v>
      </c>
      <c r="D29" s="163">
        <f aca="true" t="shared" si="16" ref="D29:M29">D30+D31+D32</f>
        <v>28000</v>
      </c>
      <c r="E29" s="163">
        <f t="shared" si="16"/>
        <v>0</v>
      </c>
      <c r="F29" s="163">
        <f t="shared" si="16"/>
        <v>18000</v>
      </c>
      <c r="G29" s="163">
        <f t="shared" si="16"/>
        <v>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 t="shared" si="16"/>
        <v>0</v>
      </c>
      <c r="L29" s="163">
        <f t="shared" si="16"/>
        <v>0</v>
      </c>
      <c r="M29" s="163">
        <f t="shared" si="16"/>
        <v>0</v>
      </c>
    </row>
    <row r="30" spans="1:13" ht="12.75" customHeight="1">
      <c r="A30" s="153">
        <v>3211</v>
      </c>
      <c r="B30" s="154" t="s">
        <v>53</v>
      </c>
      <c r="C30" s="152">
        <f t="shared" si="12"/>
        <v>38000</v>
      </c>
      <c r="D30" s="152">
        <v>20000</v>
      </c>
      <c r="E30" s="152"/>
      <c r="F30" s="152">
        <v>18000</v>
      </c>
      <c r="G30" s="152"/>
      <c r="H30" s="152"/>
      <c r="I30" s="152"/>
      <c r="J30" s="152"/>
      <c r="K30" s="152"/>
      <c r="L30" s="152"/>
      <c r="M30" s="152"/>
    </row>
    <row r="31" spans="1:13" ht="12.75" customHeight="1">
      <c r="A31" s="153">
        <v>3213</v>
      </c>
      <c r="B31" s="154" t="s">
        <v>55</v>
      </c>
      <c r="C31" s="152">
        <f t="shared" si="12"/>
        <v>5000</v>
      </c>
      <c r="D31" s="152">
        <v>5000</v>
      </c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 customHeight="1">
      <c r="A32" s="153">
        <v>3214</v>
      </c>
      <c r="B32" s="154" t="s">
        <v>56</v>
      </c>
      <c r="C32" s="152">
        <f t="shared" si="12"/>
        <v>3000</v>
      </c>
      <c r="D32" s="152">
        <v>3000</v>
      </c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ht="12.75">
      <c r="A33" s="150">
        <v>322</v>
      </c>
      <c r="B33" s="151" t="s">
        <v>36</v>
      </c>
      <c r="C33" s="163">
        <f t="shared" si="12"/>
        <v>309234</v>
      </c>
      <c r="D33" s="163">
        <f>SUM(D34:D37)</f>
        <v>292534</v>
      </c>
      <c r="E33" s="163">
        <f aca="true" t="shared" si="17" ref="E33:M33">SUM(E34:E37)</f>
        <v>0</v>
      </c>
      <c r="F33" s="163">
        <f t="shared" si="17"/>
        <v>16700</v>
      </c>
      <c r="G33" s="163">
        <f t="shared" si="17"/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0</v>
      </c>
      <c r="L33" s="163">
        <f t="shared" si="17"/>
        <v>0</v>
      </c>
      <c r="M33" s="163">
        <f t="shared" si="17"/>
        <v>0</v>
      </c>
    </row>
    <row r="34" spans="1:13" ht="12.75" customHeight="1">
      <c r="A34" s="153">
        <v>3221</v>
      </c>
      <c r="B34" s="154" t="s">
        <v>57</v>
      </c>
      <c r="C34" s="152">
        <f t="shared" si="12"/>
        <v>40534</v>
      </c>
      <c r="D34" s="152">
        <v>40534</v>
      </c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2.75" customHeight="1">
      <c r="A35" s="153">
        <v>3223</v>
      </c>
      <c r="B35" s="154" t="s">
        <v>59</v>
      </c>
      <c r="C35" s="152">
        <f t="shared" si="12"/>
        <v>264700</v>
      </c>
      <c r="D35" s="152">
        <v>250000</v>
      </c>
      <c r="E35" s="152"/>
      <c r="F35" s="152">
        <v>14700</v>
      </c>
      <c r="G35" s="152"/>
      <c r="H35" s="152"/>
      <c r="I35" s="152"/>
      <c r="J35" s="152"/>
      <c r="K35" s="152"/>
      <c r="L35" s="152"/>
      <c r="M35" s="152"/>
    </row>
    <row r="36" spans="1:13" ht="12.75" customHeight="1">
      <c r="A36" s="153">
        <v>3225</v>
      </c>
      <c r="B36" s="154" t="s">
        <v>61</v>
      </c>
      <c r="C36" s="152">
        <f t="shared" si="12"/>
        <v>2000</v>
      </c>
      <c r="D36" s="152"/>
      <c r="E36" s="152"/>
      <c r="F36" s="152">
        <v>2000</v>
      </c>
      <c r="G36" s="152"/>
      <c r="H36" s="152"/>
      <c r="I36" s="152"/>
      <c r="J36" s="152"/>
      <c r="K36" s="152"/>
      <c r="L36" s="152"/>
      <c r="M36" s="152"/>
    </row>
    <row r="37" spans="1:13" ht="12.75" customHeight="1">
      <c r="A37" s="153">
        <v>3227</v>
      </c>
      <c r="B37" s="154" t="s">
        <v>62</v>
      </c>
      <c r="C37" s="152">
        <f t="shared" si="12"/>
        <v>2000</v>
      </c>
      <c r="D37" s="152">
        <v>2000</v>
      </c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ht="12.75">
      <c r="A38" s="150">
        <v>323</v>
      </c>
      <c r="B38" s="151" t="s">
        <v>37</v>
      </c>
      <c r="C38" s="163">
        <f t="shared" si="12"/>
        <v>199700</v>
      </c>
      <c r="D38" s="163">
        <f aca="true" t="shared" si="18" ref="D38:M38">SUM(D39:D46)</f>
        <v>107700</v>
      </c>
      <c r="E38" s="163">
        <f t="shared" si="18"/>
        <v>0</v>
      </c>
      <c r="F38" s="163">
        <f t="shared" si="18"/>
        <v>0</v>
      </c>
      <c r="G38" s="163">
        <f t="shared" si="18"/>
        <v>43000</v>
      </c>
      <c r="H38" s="163">
        <f t="shared" si="18"/>
        <v>45000</v>
      </c>
      <c r="I38" s="163">
        <f t="shared" si="18"/>
        <v>4000</v>
      </c>
      <c r="J38" s="163">
        <f t="shared" si="18"/>
        <v>0</v>
      </c>
      <c r="K38" s="163"/>
      <c r="L38" s="163">
        <f t="shared" si="18"/>
        <v>0</v>
      </c>
      <c r="M38" s="163">
        <f t="shared" si="18"/>
        <v>0</v>
      </c>
    </row>
    <row r="39" spans="1:13" ht="12.75" customHeight="1">
      <c r="A39" s="153">
        <v>3231</v>
      </c>
      <c r="B39" s="154" t="s">
        <v>63</v>
      </c>
      <c r="C39" s="152">
        <f t="shared" si="12"/>
        <v>111000</v>
      </c>
      <c r="D39" s="152">
        <v>26000</v>
      </c>
      <c r="E39" s="152"/>
      <c r="F39" s="152"/>
      <c r="G39" s="152">
        <v>40000</v>
      </c>
      <c r="H39" s="152">
        <v>45000</v>
      </c>
      <c r="I39" s="152"/>
      <c r="J39" s="152"/>
      <c r="K39" s="152"/>
      <c r="L39" s="152"/>
      <c r="M39" s="152"/>
    </row>
    <row r="40" spans="1:13" ht="12.75" customHeight="1">
      <c r="A40" s="153">
        <v>3233</v>
      </c>
      <c r="B40" s="154" t="s">
        <v>88</v>
      </c>
      <c r="C40" s="152">
        <f t="shared" si="12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2.75" customHeight="1">
      <c r="A41" s="153">
        <v>3234</v>
      </c>
      <c r="B41" s="154" t="s">
        <v>65</v>
      </c>
      <c r="C41" s="152">
        <f t="shared" si="12"/>
        <v>47000</v>
      </c>
      <c r="D41" s="152">
        <v>47000</v>
      </c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2.75" customHeight="1">
      <c r="A42" s="153">
        <v>3235</v>
      </c>
      <c r="B42" s="154" t="s">
        <v>98</v>
      </c>
      <c r="C42" s="152">
        <f t="shared" si="12"/>
        <v>11000</v>
      </c>
      <c r="D42" s="152">
        <v>11000</v>
      </c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customHeight="1">
      <c r="A43" s="153">
        <v>3236</v>
      </c>
      <c r="B43" s="154" t="s">
        <v>66</v>
      </c>
      <c r="C43" s="152">
        <f t="shared" si="12"/>
        <v>11200</v>
      </c>
      <c r="D43" s="152">
        <v>11200</v>
      </c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2.75" customHeight="1">
      <c r="A44" s="153">
        <v>3237</v>
      </c>
      <c r="B44" s="154" t="s">
        <v>67</v>
      </c>
      <c r="C44" s="152">
        <f t="shared" si="12"/>
        <v>1000</v>
      </c>
      <c r="D44" s="152">
        <v>1000</v>
      </c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1.25" customHeight="1">
      <c r="A45" s="153">
        <v>3238</v>
      </c>
      <c r="B45" s="154" t="s">
        <v>68</v>
      </c>
      <c r="C45" s="152">
        <f t="shared" si="12"/>
        <v>9000</v>
      </c>
      <c r="D45" s="152">
        <v>9000</v>
      </c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 customHeight="1">
      <c r="A46" s="153">
        <v>3239</v>
      </c>
      <c r="B46" s="154" t="s">
        <v>69</v>
      </c>
      <c r="C46" s="152">
        <f t="shared" si="12"/>
        <v>9500</v>
      </c>
      <c r="D46" s="152">
        <v>2500</v>
      </c>
      <c r="E46" s="152"/>
      <c r="F46" s="152"/>
      <c r="G46" s="152">
        <v>3000</v>
      </c>
      <c r="H46" s="152"/>
      <c r="I46" s="152">
        <v>4000</v>
      </c>
      <c r="J46" s="152"/>
      <c r="K46" s="152"/>
      <c r="L46" s="152"/>
      <c r="M46" s="152"/>
    </row>
    <row r="47" spans="1:13" ht="25.5">
      <c r="A47" s="150">
        <v>324</v>
      </c>
      <c r="B47" s="151" t="s">
        <v>70</v>
      </c>
      <c r="C47" s="163">
        <f t="shared" si="12"/>
        <v>0</v>
      </c>
      <c r="D47" s="163">
        <f aca="true" t="shared" si="19" ref="D47:M47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>
        <f t="shared" si="19"/>
        <v>0</v>
      </c>
      <c r="M47" s="163">
        <f t="shared" si="19"/>
        <v>0</v>
      </c>
    </row>
    <row r="48" spans="1:13" ht="25.5" customHeight="1">
      <c r="A48" s="153">
        <v>3241</v>
      </c>
      <c r="B48" s="154" t="s">
        <v>71</v>
      </c>
      <c r="C48" s="152">
        <f t="shared" si="12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26.25" customHeight="1">
      <c r="A49" s="150">
        <v>329</v>
      </c>
      <c r="B49" s="151" t="s">
        <v>38</v>
      </c>
      <c r="C49" s="163">
        <f t="shared" si="12"/>
        <v>43873</v>
      </c>
      <c r="D49" s="163">
        <f aca="true" t="shared" si="20" ref="D49:M49">SUM(D50:D54)</f>
        <v>21000</v>
      </c>
      <c r="E49" s="163">
        <f t="shared" si="20"/>
        <v>0</v>
      </c>
      <c r="F49" s="163">
        <f t="shared" si="20"/>
        <v>15173</v>
      </c>
      <c r="G49" s="163">
        <f t="shared" si="20"/>
        <v>7700</v>
      </c>
      <c r="H49" s="163">
        <f t="shared" si="20"/>
        <v>0</v>
      </c>
      <c r="I49" s="163">
        <f t="shared" si="20"/>
        <v>0</v>
      </c>
      <c r="J49" s="163">
        <f t="shared" si="20"/>
        <v>0</v>
      </c>
      <c r="K49" s="163">
        <v>0</v>
      </c>
      <c r="L49" s="163">
        <f t="shared" si="20"/>
        <v>0</v>
      </c>
      <c r="M49" s="163">
        <f t="shared" si="20"/>
        <v>0</v>
      </c>
    </row>
    <row r="50" spans="1:13" ht="12.75" customHeight="1">
      <c r="A50" s="153">
        <v>3292</v>
      </c>
      <c r="B50" s="154" t="s">
        <v>72</v>
      </c>
      <c r="C50" s="152">
        <f t="shared" si="12"/>
        <v>25700</v>
      </c>
      <c r="D50" s="152">
        <v>18000</v>
      </c>
      <c r="E50" s="152"/>
      <c r="F50" s="152"/>
      <c r="G50" s="152">
        <v>7700</v>
      </c>
      <c r="H50" s="152"/>
      <c r="I50" s="152"/>
      <c r="J50" s="152"/>
      <c r="K50" s="152"/>
      <c r="L50" s="152"/>
      <c r="M50" s="152"/>
    </row>
    <row r="51" spans="1:13" ht="12.75" customHeight="1">
      <c r="A51" s="153">
        <v>3293</v>
      </c>
      <c r="B51" s="154" t="s">
        <v>73</v>
      </c>
      <c r="C51" s="152">
        <f t="shared" si="12"/>
        <v>8173</v>
      </c>
      <c r="D51" s="152"/>
      <c r="E51" s="152"/>
      <c r="F51" s="152">
        <v>8173</v>
      </c>
      <c r="G51" s="152"/>
      <c r="H51" s="152"/>
      <c r="I51" s="152"/>
      <c r="J51" s="152"/>
      <c r="K51" s="152"/>
      <c r="L51" s="152"/>
      <c r="M51" s="152"/>
    </row>
    <row r="52" spans="1:13" ht="12.75" customHeight="1">
      <c r="A52" s="153">
        <v>3294</v>
      </c>
      <c r="B52" s="154" t="s">
        <v>74</v>
      </c>
      <c r="C52" s="152">
        <f t="shared" si="12"/>
        <v>1000</v>
      </c>
      <c r="D52" s="152">
        <v>1000</v>
      </c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 customHeight="1">
      <c r="A53" s="153">
        <v>3295</v>
      </c>
      <c r="B53" s="154" t="s">
        <v>75</v>
      </c>
      <c r="C53" s="152">
        <f t="shared" si="12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2.75" customHeight="1">
      <c r="A54" s="153">
        <v>3299</v>
      </c>
      <c r="B54" s="154" t="s">
        <v>38</v>
      </c>
      <c r="C54" s="152">
        <f t="shared" si="12"/>
        <v>9000</v>
      </c>
      <c r="D54" s="152">
        <v>2000</v>
      </c>
      <c r="E54" s="152"/>
      <c r="F54" s="152">
        <v>7000</v>
      </c>
      <c r="G54" s="152"/>
      <c r="H54" s="152"/>
      <c r="I54" s="152"/>
      <c r="J54" s="152"/>
      <c r="K54" s="152"/>
      <c r="L54" s="152"/>
      <c r="M54" s="152"/>
    </row>
    <row r="55" spans="1:13" s="12" customFormat="1" ht="12.75">
      <c r="A55" s="147">
        <v>34</v>
      </c>
      <c r="B55" s="148" t="s">
        <v>39</v>
      </c>
      <c r="C55" s="149">
        <f t="shared" si="12"/>
        <v>4000</v>
      </c>
      <c r="D55" s="149">
        <f aca="true" t="shared" si="21" ref="D55:M55">D56</f>
        <v>4000</v>
      </c>
      <c r="E55" s="149">
        <f t="shared" si="21"/>
        <v>0</v>
      </c>
      <c r="F55" s="149">
        <f t="shared" si="21"/>
        <v>0</v>
      </c>
      <c r="G55" s="149">
        <f t="shared" si="21"/>
        <v>0</v>
      </c>
      <c r="H55" s="149">
        <f t="shared" si="21"/>
        <v>0</v>
      </c>
      <c r="I55" s="149">
        <f t="shared" si="21"/>
        <v>0</v>
      </c>
      <c r="J55" s="149">
        <f t="shared" si="21"/>
        <v>0</v>
      </c>
      <c r="K55" s="149">
        <v>0</v>
      </c>
      <c r="L55" s="149">
        <f t="shared" si="21"/>
        <v>0</v>
      </c>
      <c r="M55" s="149">
        <f t="shared" si="21"/>
        <v>0</v>
      </c>
    </row>
    <row r="56" spans="1:13" ht="12.75" customHeight="1">
      <c r="A56" s="150">
        <v>343</v>
      </c>
      <c r="B56" s="151" t="s">
        <v>40</v>
      </c>
      <c r="C56" s="163">
        <f t="shared" si="12"/>
        <v>4000</v>
      </c>
      <c r="D56" s="163">
        <f aca="true" t="shared" si="22" ref="D56:M56">D57</f>
        <v>4000</v>
      </c>
      <c r="E56" s="163">
        <f t="shared" si="22"/>
        <v>0</v>
      </c>
      <c r="F56" s="163">
        <f t="shared" si="22"/>
        <v>0</v>
      </c>
      <c r="G56" s="163">
        <f t="shared" si="22"/>
        <v>0</v>
      </c>
      <c r="H56" s="163">
        <f t="shared" si="22"/>
        <v>0</v>
      </c>
      <c r="I56" s="163">
        <f t="shared" si="22"/>
        <v>0</v>
      </c>
      <c r="J56" s="163">
        <f t="shared" si="22"/>
        <v>0</v>
      </c>
      <c r="K56" s="163">
        <v>0</v>
      </c>
      <c r="L56" s="163">
        <f t="shared" si="22"/>
        <v>0</v>
      </c>
      <c r="M56" s="163">
        <f t="shared" si="22"/>
        <v>0</v>
      </c>
    </row>
    <row r="57" spans="1:13" ht="12.75" customHeight="1">
      <c r="A57" s="153">
        <v>3431</v>
      </c>
      <c r="B57" s="154" t="s">
        <v>76</v>
      </c>
      <c r="C57" s="152">
        <f t="shared" si="12"/>
        <v>4000</v>
      </c>
      <c r="D57" s="152">
        <v>4000</v>
      </c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s="12" customFormat="1" ht="12.75">
      <c r="A58" s="141" t="s">
        <v>110</v>
      </c>
      <c r="B58" s="142"/>
      <c r="C58" s="143">
        <f>SUM(D58:K58)</f>
        <v>67149</v>
      </c>
      <c r="D58" s="143">
        <f>D59</f>
        <v>67149</v>
      </c>
      <c r="E58" s="143">
        <f aca="true" t="shared" si="23" ref="E58:M59">E59</f>
        <v>0</v>
      </c>
      <c r="F58" s="143">
        <f t="shared" si="23"/>
        <v>0</v>
      </c>
      <c r="G58" s="143">
        <f t="shared" si="23"/>
        <v>0</v>
      </c>
      <c r="H58" s="143">
        <f t="shared" si="23"/>
        <v>0</v>
      </c>
      <c r="I58" s="143">
        <f t="shared" si="23"/>
        <v>0</v>
      </c>
      <c r="J58" s="143">
        <f t="shared" si="23"/>
        <v>0</v>
      </c>
      <c r="K58" s="143">
        <f t="shared" si="23"/>
        <v>0</v>
      </c>
      <c r="L58" s="143">
        <f t="shared" si="23"/>
        <v>0</v>
      </c>
      <c r="M58" s="143">
        <f t="shared" si="23"/>
        <v>0</v>
      </c>
    </row>
    <row r="59" spans="1:13" s="12" customFormat="1" ht="12.75">
      <c r="A59" s="144">
        <v>3</v>
      </c>
      <c r="B59" s="145" t="s">
        <v>29</v>
      </c>
      <c r="C59" s="146">
        <f aca="true" t="shared" si="24" ref="C59:C65">SUM(D59:K59)</f>
        <v>67149</v>
      </c>
      <c r="D59" s="146">
        <f>D60</f>
        <v>67149</v>
      </c>
      <c r="E59" s="146">
        <f t="shared" si="23"/>
        <v>0</v>
      </c>
      <c r="F59" s="146">
        <f t="shared" si="23"/>
        <v>0</v>
      </c>
      <c r="G59" s="146">
        <f t="shared" si="23"/>
        <v>0</v>
      </c>
      <c r="H59" s="146">
        <f t="shared" si="23"/>
        <v>0</v>
      </c>
      <c r="I59" s="146">
        <f t="shared" si="23"/>
        <v>0</v>
      </c>
      <c r="J59" s="146">
        <f t="shared" si="23"/>
        <v>0</v>
      </c>
      <c r="K59" s="146">
        <f t="shared" si="23"/>
        <v>0</v>
      </c>
      <c r="L59" s="146">
        <f t="shared" si="23"/>
        <v>0</v>
      </c>
      <c r="M59" s="146">
        <f t="shared" si="23"/>
        <v>0</v>
      </c>
    </row>
    <row r="60" spans="1:13" s="12" customFormat="1" ht="12.75">
      <c r="A60" s="147">
        <v>32</v>
      </c>
      <c r="B60" s="148" t="s">
        <v>34</v>
      </c>
      <c r="C60" s="149">
        <f t="shared" si="24"/>
        <v>67149</v>
      </c>
      <c r="D60" s="149">
        <f>D61+D63</f>
        <v>67149</v>
      </c>
      <c r="E60" s="149">
        <f aca="true" t="shared" si="25" ref="E60:M60">E61+E63</f>
        <v>0</v>
      </c>
      <c r="F60" s="149">
        <f t="shared" si="25"/>
        <v>0</v>
      </c>
      <c r="G60" s="149">
        <f t="shared" si="25"/>
        <v>0</v>
      </c>
      <c r="H60" s="149">
        <f t="shared" si="25"/>
        <v>0</v>
      </c>
      <c r="I60" s="149">
        <f t="shared" si="25"/>
        <v>0</v>
      </c>
      <c r="J60" s="149">
        <f t="shared" si="25"/>
        <v>0</v>
      </c>
      <c r="K60" s="149">
        <f t="shared" si="25"/>
        <v>0</v>
      </c>
      <c r="L60" s="149">
        <f t="shared" si="25"/>
        <v>0</v>
      </c>
      <c r="M60" s="149">
        <f t="shared" si="25"/>
        <v>0</v>
      </c>
    </row>
    <row r="61" spans="1:13" s="12" customFormat="1" ht="12.75" customHeight="1">
      <c r="A61" s="150">
        <v>322</v>
      </c>
      <c r="B61" s="151" t="s">
        <v>36</v>
      </c>
      <c r="C61" s="163">
        <f t="shared" si="24"/>
        <v>15000</v>
      </c>
      <c r="D61" s="163">
        <f>D62</f>
        <v>15000</v>
      </c>
      <c r="E61" s="163">
        <f aca="true" t="shared" si="26" ref="E61:M61">E62</f>
        <v>0</v>
      </c>
      <c r="F61" s="163">
        <f t="shared" si="26"/>
        <v>0</v>
      </c>
      <c r="G61" s="163">
        <f t="shared" si="26"/>
        <v>0</v>
      </c>
      <c r="H61" s="163">
        <f t="shared" si="26"/>
        <v>0</v>
      </c>
      <c r="I61" s="163">
        <f t="shared" si="26"/>
        <v>0</v>
      </c>
      <c r="J61" s="163">
        <f t="shared" si="26"/>
        <v>0</v>
      </c>
      <c r="K61" s="163">
        <f t="shared" si="26"/>
        <v>0</v>
      </c>
      <c r="L61" s="163">
        <f t="shared" si="26"/>
        <v>0</v>
      </c>
      <c r="M61" s="163">
        <f t="shared" si="26"/>
        <v>0</v>
      </c>
    </row>
    <row r="62" spans="1:13" ht="12.75" customHeight="1">
      <c r="A62" s="153">
        <v>3224</v>
      </c>
      <c r="B62" s="154" t="s">
        <v>60</v>
      </c>
      <c r="C62" s="152">
        <f>SUM(D62:K62)</f>
        <v>15000</v>
      </c>
      <c r="D62" s="152">
        <v>15000</v>
      </c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s="12" customFormat="1" ht="12.75" customHeight="1">
      <c r="A63" s="150">
        <v>323</v>
      </c>
      <c r="B63" s="151" t="s">
        <v>37</v>
      </c>
      <c r="C63" s="163">
        <f t="shared" si="24"/>
        <v>52149</v>
      </c>
      <c r="D63" s="163">
        <f>D64+D65</f>
        <v>52149</v>
      </c>
      <c r="E63" s="163">
        <f aca="true" t="shared" si="27" ref="E63:M63">E64+E65</f>
        <v>0</v>
      </c>
      <c r="F63" s="163">
        <f t="shared" si="27"/>
        <v>0</v>
      </c>
      <c r="G63" s="163">
        <f t="shared" si="27"/>
        <v>0</v>
      </c>
      <c r="H63" s="163">
        <f t="shared" si="27"/>
        <v>0</v>
      </c>
      <c r="I63" s="163">
        <f t="shared" si="27"/>
        <v>0</v>
      </c>
      <c r="J63" s="163">
        <f t="shared" si="27"/>
        <v>0</v>
      </c>
      <c r="K63" s="163">
        <f t="shared" si="27"/>
        <v>0</v>
      </c>
      <c r="L63" s="163">
        <f t="shared" si="27"/>
        <v>0</v>
      </c>
      <c r="M63" s="163">
        <f t="shared" si="27"/>
        <v>0</v>
      </c>
    </row>
    <row r="64" spans="1:13" ht="12.75" customHeight="1">
      <c r="A64" s="153">
        <v>3232</v>
      </c>
      <c r="B64" s="154" t="s">
        <v>64</v>
      </c>
      <c r="C64" s="152">
        <f t="shared" si="24"/>
        <v>52149</v>
      </c>
      <c r="D64" s="152">
        <v>52149</v>
      </c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 ht="12.75" customHeight="1">
      <c r="A65" s="153">
        <v>3237</v>
      </c>
      <c r="B65" s="154" t="s">
        <v>67</v>
      </c>
      <c r="C65" s="152">
        <f t="shared" si="24"/>
        <v>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26.25" customHeight="1">
      <c r="A66" s="221" t="s">
        <v>95</v>
      </c>
      <c r="B66" s="221"/>
      <c r="C66" s="158">
        <f>SUM(D66:K66)</f>
        <v>0</v>
      </c>
      <c r="D66" s="158">
        <f aca="true" t="shared" si="28" ref="D66:M66">D67</f>
        <v>0</v>
      </c>
      <c r="E66" s="158">
        <f t="shared" si="28"/>
        <v>0</v>
      </c>
      <c r="F66" s="158">
        <f t="shared" si="28"/>
        <v>0</v>
      </c>
      <c r="G66" s="158">
        <f t="shared" si="28"/>
        <v>0</v>
      </c>
      <c r="H66" s="158">
        <f t="shared" si="28"/>
        <v>0</v>
      </c>
      <c r="I66" s="158">
        <f t="shared" si="28"/>
        <v>0</v>
      </c>
      <c r="J66" s="158">
        <f t="shared" si="28"/>
        <v>0</v>
      </c>
      <c r="K66" s="158">
        <v>0</v>
      </c>
      <c r="L66" s="158">
        <f t="shared" si="28"/>
        <v>0</v>
      </c>
      <c r="M66" s="158">
        <f t="shared" si="28"/>
        <v>0</v>
      </c>
    </row>
    <row r="67" spans="1:13" ht="26.25" customHeight="1">
      <c r="A67" s="225"/>
      <c r="B67" s="225"/>
      <c r="C67" s="160">
        <f aca="true" t="shared" si="29" ref="C67:C72">SUM(D67:K67)</f>
        <v>0</v>
      </c>
      <c r="D67" s="160">
        <f>'PLAN RASHODA I IZDATAKA'!D68</f>
        <v>0</v>
      </c>
      <c r="E67" s="160">
        <f>'PLAN RASHODA I IZDATAKA'!E68</f>
        <v>0</v>
      </c>
      <c r="F67" s="160">
        <f>'PLAN RASHODA I IZDATAKA'!F68</f>
        <v>0</v>
      </c>
      <c r="G67" s="160">
        <f>'PLAN RASHODA I IZDATAKA'!G68</f>
        <v>0</v>
      </c>
      <c r="H67" s="160">
        <f>'PLAN RASHODA I IZDATAKA'!H68</f>
        <v>0</v>
      </c>
      <c r="I67" s="160">
        <f>'PLAN RASHODA I IZDATAKA'!I68</f>
        <v>0</v>
      </c>
      <c r="J67" s="160">
        <f>'PLAN RASHODA I IZDATAKA'!J68</f>
        <v>0</v>
      </c>
      <c r="K67" s="160">
        <v>0</v>
      </c>
      <c r="L67" s="160">
        <f>'PLAN RASHODA I IZDATAKA'!L68</f>
        <v>0</v>
      </c>
      <c r="M67" s="160">
        <f>'PLAN RASHODA I IZDATAKA'!M68</f>
        <v>0</v>
      </c>
    </row>
    <row r="68" spans="1:13" ht="25.5">
      <c r="A68" s="144">
        <v>4</v>
      </c>
      <c r="B68" s="161" t="s">
        <v>42</v>
      </c>
      <c r="C68" s="162">
        <f t="shared" si="29"/>
        <v>0</v>
      </c>
      <c r="D68" s="162">
        <f aca="true" t="shared" si="30" ref="D68:M68">D69</f>
        <v>0</v>
      </c>
      <c r="E68" s="162">
        <f t="shared" si="30"/>
        <v>0</v>
      </c>
      <c r="F68" s="162">
        <f t="shared" si="30"/>
        <v>0</v>
      </c>
      <c r="G68" s="162">
        <f t="shared" si="30"/>
        <v>0</v>
      </c>
      <c r="H68" s="162">
        <f t="shared" si="30"/>
        <v>0</v>
      </c>
      <c r="I68" s="162">
        <f t="shared" si="30"/>
        <v>0</v>
      </c>
      <c r="J68" s="162">
        <f t="shared" si="30"/>
        <v>0</v>
      </c>
      <c r="K68" s="162">
        <v>0</v>
      </c>
      <c r="L68" s="162">
        <f t="shared" si="30"/>
        <v>0</v>
      </c>
      <c r="M68" s="162">
        <f t="shared" si="30"/>
        <v>0</v>
      </c>
    </row>
    <row r="69" spans="1:13" ht="25.5">
      <c r="A69" s="147">
        <v>45</v>
      </c>
      <c r="B69" s="148" t="s">
        <v>84</v>
      </c>
      <c r="C69" s="149">
        <f t="shared" si="29"/>
        <v>0</v>
      </c>
      <c r="D69" s="149">
        <f aca="true" t="shared" si="31" ref="D69:M69">D70</f>
        <v>0</v>
      </c>
      <c r="E69" s="149">
        <f t="shared" si="31"/>
        <v>0</v>
      </c>
      <c r="F69" s="149">
        <f t="shared" si="31"/>
        <v>0</v>
      </c>
      <c r="G69" s="149">
        <f t="shared" si="31"/>
        <v>0</v>
      </c>
      <c r="H69" s="149">
        <f t="shared" si="31"/>
        <v>0</v>
      </c>
      <c r="I69" s="149">
        <f t="shared" si="31"/>
        <v>0</v>
      </c>
      <c r="J69" s="149">
        <f t="shared" si="31"/>
        <v>0</v>
      </c>
      <c r="K69" s="149">
        <v>0</v>
      </c>
      <c r="L69" s="149">
        <f t="shared" si="31"/>
        <v>0</v>
      </c>
      <c r="M69" s="149">
        <f t="shared" si="31"/>
        <v>0</v>
      </c>
    </row>
    <row r="70" spans="1:13" ht="25.5">
      <c r="A70" s="150">
        <v>451</v>
      </c>
      <c r="B70" s="151" t="s">
        <v>85</v>
      </c>
      <c r="C70" s="163">
        <f t="shared" si="29"/>
        <v>0</v>
      </c>
      <c r="D70" s="163">
        <f aca="true" t="shared" si="32" ref="D70:M70">D71</f>
        <v>0</v>
      </c>
      <c r="E70" s="163">
        <f t="shared" si="32"/>
        <v>0</v>
      </c>
      <c r="F70" s="163">
        <f t="shared" si="32"/>
        <v>0</v>
      </c>
      <c r="G70" s="163">
        <f t="shared" si="32"/>
        <v>0</v>
      </c>
      <c r="H70" s="163">
        <f t="shared" si="32"/>
        <v>0</v>
      </c>
      <c r="I70" s="163">
        <f t="shared" si="32"/>
        <v>0</v>
      </c>
      <c r="J70" s="163">
        <f t="shared" si="32"/>
        <v>0</v>
      </c>
      <c r="K70" s="163">
        <v>0</v>
      </c>
      <c r="L70" s="163">
        <f t="shared" si="32"/>
        <v>0</v>
      </c>
      <c r="M70" s="163">
        <f t="shared" si="32"/>
        <v>0</v>
      </c>
    </row>
    <row r="71" spans="1:13" ht="25.5" customHeight="1">
      <c r="A71" s="153">
        <v>4511</v>
      </c>
      <c r="B71" s="154" t="s">
        <v>85</v>
      </c>
      <c r="C71" s="152">
        <f>SUM(D71:K71)</f>
        <v>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13" ht="12.75">
      <c r="A72" s="150"/>
      <c r="B72" s="151"/>
      <c r="C72" s="155">
        <f t="shared" si="29"/>
        <v>0</v>
      </c>
      <c r="D72" s="155"/>
      <c r="E72" s="155"/>
      <c r="F72" s="155"/>
      <c r="G72" s="155"/>
      <c r="H72" s="155"/>
      <c r="I72" s="155"/>
      <c r="J72" s="155"/>
      <c r="K72" s="155">
        <v>0</v>
      </c>
      <c r="L72" s="155"/>
      <c r="M72" s="155"/>
    </row>
    <row r="73" spans="1:13" ht="27" customHeight="1">
      <c r="A73" s="221" t="s">
        <v>92</v>
      </c>
      <c r="B73" s="221"/>
      <c r="C73" s="158">
        <f>SUM(D73:K73)</f>
        <v>322300</v>
      </c>
      <c r="D73" s="158"/>
      <c r="E73" s="158">
        <f aca="true" t="shared" si="33" ref="D73:M74">E74</f>
        <v>0</v>
      </c>
      <c r="F73" s="158">
        <f t="shared" si="33"/>
        <v>0</v>
      </c>
      <c r="G73" s="158">
        <f t="shared" si="33"/>
        <v>195500</v>
      </c>
      <c r="H73" s="158">
        <f t="shared" si="33"/>
        <v>108100</v>
      </c>
      <c r="I73" s="158">
        <f t="shared" si="33"/>
        <v>0</v>
      </c>
      <c r="J73" s="158">
        <f t="shared" si="33"/>
        <v>0</v>
      </c>
      <c r="K73" s="158">
        <f t="shared" si="33"/>
        <v>18700</v>
      </c>
      <c r="L73" s="158">
        <f t="shared" si="33"/>
        <v>0</v>
      </c>
      <c r="M73" s="158">
        <f t="shared" si="33"/>
        <v>0</v>
      </c>
    </row>
    <row r="74" spans="1:13" s="12" customFormat="1" ht="12.75" customHeight="1">
      <c r="A74" s="165" t="s">
        <v>86</v>
      </c>
      <c r="B74" s="166" t="s">
        <v>89</v>
      </c>
      <c r="C74" s="160">
        <f aca="true" t="shared" si="34" ref="C74:C91">SUM(D74:K74)</f>
        <v>322300</v>
      </c>
      <c r="D74" s="160">
        <f t="shared" si="33"/>
        <v>0</v>
      </c>
      <c r="E74" s="160">
        <f t="shared" si="33"/>
        <v>0</v>
      </c>
      <c r="F74" s="160">
        <f t="shared" si="33"/>
        <v>0</v>
      </c>
      <c r="G74" s="160">
        <f t="shared" si="33"/>
        <v>195500</v>
      </c>
      <c r="H74" s="160">
        <f t="shared" si="33"/>
        <v>108100</v>
      </c>
      <c r="I74" s="160">
        <f t="shared" si="33"/>
        <v>0</v>
      </c>
      <c r="J74" s="160">
        <f t="shared" si="33"/>
        <v>0</v>
      </c>
      <c r="K74" s="160">
        <f t="shared" si="33"/>
        <v>18700</v>
      </c>
      <c r="L74" s="160">
        <f t="shared" si="33"/>
        <v>0</v>
      </c>
      <c r="M74" s="160">
        <f t="shared" si="33"/>
        <v>0</v>
      </c>
    </row>
    <row r="75" spans="1:13" s="12" customFormat="1" ht="12.75">
      <c r="A75" s="167">
        <v>3</v>
      </c>
      <c r="B75" s="168" t="s">
        <v>29</v>
      </c>
      <c r="C75" s="162">
        <f t="shared" si="34"/>
        <v>322300</v>
      </c>
      <c r="D75" s="162">
        <f aca="true" t="shared" si="35" ref="D75:M75">D76+D88</f>
        <v>0</v>
      </c>
      <c r="E75" s="162">
        <f>E76+E88</f>
        <v>0</v>
      </c>
      <c r="F75" s="162">
        <f t="shared" si="35"/>
        <v>0</v>
      </c>
      <c r="G75" s="162">
        <f t="shared" si="35"/>
        <v>195500</v>
      </c>
      <c r="H75" s="162">
        <f t="shared" si="35"/>
        <v>108100</v>
      </c>
      <c r="I75" s="162">
        <f t="shared" si="35"/>
        <v>0</v>
      </c>
      <c r="J75" s="162">
        <f t="shared" si="35"/>
        <v>0</v>
      </c>
      <c r="K75" s="162">
        <f t="shared" si="35"/>
        <v>18700</v>
      </c>
      <c r="L75" s="162">
        <f t="shared" si="35"/>
        <v>0</v>
      </c>
      <c r="M75" s="162">
        <f t="shared" si="35"/>
        <v>0</v>
      </c>
    </row>
    <row r="76" spans="1:13" s="12" customFormat="1" ht="12.75">
      <c r="A76" s="169">
        <v>32</v>
      </c>
      <c r="B76" s="170" t="s">
        <v>34</v>
      </c>
      <c r="C76" s="149">
        <f t="shared" si="34"/>
        <v>322300</v>
      </c>
      <c r="D76" s="149">
        <f aca="true" t="shared" si="36" ref="D76:M76">D77+D84</f>
        <v>0</v>
      </c>
      <c r="E76" s="149">
        <f t="shared" si="36"/>
        <v>0</v>
      </c>
      <c r="F76" s="149">
        <f t="shared" si="36"/>
        <v>0</v>
      </c>
      <c r="G76" s="149">
        <f t="shared" si="36"/>
        <v>195500</v>
      </c>
      <c r="H76" s="149">
        <f t="shared" si="36"/>
        <v>108100</v>
      </c>
      <c r="I76" s="149">
        <f t="shared" si="36"/>
        <v>0</v>
      </c>
      <c r="J76" s="149">
        <f t="shared" si="36"/>
        <v>0</v>
      </c>
      <c r="K76" s="149">
        <f t="shared" si="36"/>
        <v>18700</v>
      </c>
      <c r="L76" s="149">
        <f t="shared" si="36"/>
        <v>0</v>
      </c>
      <c r="M76" s="149">
        <f t="shared" si="36"/>
        <v>0</v>
      </c>
    </row>
    <row r="77" spans="1:13" ht="12.75">
      <c r="A77" s="171">
        <v>322</v>
      </c>
      <c r="B77" s="172" t="s">
        <v>36</v>
      </c>
      <c r="C77" s="163">
        <f t="shared" si="34"/>
        <v>316880</v>
      </c>
      <c r="D77" s="163">
        <f aca="true" t="shared" si="37" ref="D77:M77">SUM(D78:D83)</f>
        <v>0</v>
      </c>
      <c r="E77" s="163">
        <f t="shared" si="37"/>
        <v>0</v>
      </c>
      <c r="F77" s="163">
        <f t="shared" si="37"/>
        <v>0</v>
      </c>
      <c r="G77" s="163">
        <f t="shared" si="37"/>
        <v>195500</v>
      </c>
      <c r="H77" s="163">
        <f t="shared" si="37"/>
        <v>102680</v>
      </c>
      <c r="I77" s="163">
        <f t="shared" si="37"/>
        <v>0</v>
      </c>
      <c r="J77" s="163">
        <f t="shared" si="37"/>
        <v>0</v>
      </c>
      <c r="K77" s="163">
        <f t="shared" si="37"/>
        <v>18700</v>
      </c>
      <c r="L77" s="163">
        <f t="shared" si="37"/>
        <v>0</v>
      </c>
      <c r="M77" s="163">
        <f t="shared" si="37"/>
        <v>0</v>
      </c>
    </row>
    <row r="78" spans="1:13" ht="12.75" customHeight="1">
      <c r="A78" s="153">
        <v>3221</v>
      </c>
      <c r="B78" s="154" t="s">
        <v>57</v>
      </c>
      <c r="C78" s="152">
        <f t="shared" si="34"/>
        <v>40000</v>
      </c>
      <c r="D78" s="152">
        <v>0</v>
      </c>
      <c r="E78" s="152"/>
      <c r="F78" s="152"/>
      <c r="G78" s="152">
        <v>40000</v>
      </c>
      <c r="H78" s="152"/>
      <c r="I78" s="152"/>
      <c r="J78" s="152"/>
      <c r="K78" s="152"/>
      <c r="L78" s="152"/>
      <c r="M78" s="152"/>
    </row>
    <row r="79" spans="1:13" ht="12.75" customHeight="1">
      <c r="A79" s="153">
        <v>3222</v>
      </c>
      <c r="B79" s="154" t="s">
        <v>58</v>
      </c>
      <c r="C79" s="152">
        <f t="shared" si="34"/>
        <v>241480</v>
      </c>
      <c r="D79" s="152">
        <v>0</v>
      </c>
      <c r="E79" s="152"/>
      <c r="F79" s="152"/>
      <c r="G79" s="152">
        <v>137800</v>
      </c>
      <c r="H79" s="152">
        <v>84980</v>
      </c>
      <c r="I79" s="152"/>
      <c r="J79" s="152"/>
      <c r="K79" s="152">
        <v>18700</v>
      </c>
      <c r="L79" s="152"/>
      <c r="M79" s="152"/>
    </row>
    <row r="80" spans="1:13" ht="12.75" customHeight="1">
      <c r="A80" s="153">
        <v>3223</v>
      </c>
      <c r="B80" s="154" t="s">
        <v>59</v>
      </c>
      <c r="C80" s="152">
        <f t="shared" si="34"/>
        <v>22400</v>
      </c>
      <c r="D80" s="152">
        <v>0</v>
      </c>
      <c r="E80" s="152"/>
      <c r="F80" s="152"/>
      <c r="G80" s="152">
        <v>14700</v>
      </c>
      <c r="H80" s="152">
        <v>7700</v>
      </c>
      <c r="I80" s="152"/>
      <c r="J80" s="152"/>
      <c r="K80" s="152"/>
      <c r="L80" s="152"/>
      <c r="M80" s="152"/>
    </row>
    <row r="81" spans="1:13" ht="12.75" customHeight="1">
      <c r="A81" s="153">
        <v>3224</v>
      </c>
      <c r="B81" s="154" t="s">
        <v>60</v>
      </c>
      <c r="C81" s="152">
        <f t="shared" si="34"/>
        <v>5000</v>
      </c>
      <c r="D81" s="152">
        <v>0</v>
      </c>
      <c r="E81" s="152"/>
      <c r="F81" s="152"/>
      <c r="G81" s="152"/>
      <c r="H81" s="152">
        <v>5000</v>
      </c>
      <c r="I81" s="152"/>
      <c r="J81" s="152"/>
      <c r="K81" s="152"/>
      <c r="L81" s="152"/>
      <c r="M81" s="152"/>
    </row>
    <row r="82" spans="1:13" ht="12.75" customHeight="1">
      <c r="A82" s="153">
        <v>3225</v>
      </c>
      <c r="B82" s="154" t="s">
        <v>61</v>
      </c>
      <c r="C82" s="152">
        <f>SUM(D82:K82)</f>
        <v>6000</v>
      </c>
      <c r="D82" s="152">
        <v>0</v>
      </c>
      <c r="E82" s="152"/>
      <c r="F82" s="152"/>
      <c r="G82" s="152">
        <v>3000</v>
      </c>
      <c r="H82" s="152">
        <v>3000</v>
      </c>
      <c r="I82" s="152"/>
      <c r="J82" s="152"/>
      <c r="K82" s="152"/>
      <c r="L82" s="152"/>
      <c r="M82" s="152"/>
    </row>
    <row r="83" spans="1:13" ht="12.75" customHeight="1">
      <c r="A83" s="153">
        <v>3227</v>
      </c>
      <c r="B83" s="154" t="s">
        <v>62</v>
      </c>
      <c r="C83" s="152">
        <f t="shared" si="34"/>
        <v>2000</v>
      </c>
      <c r="D83" s="152">
        <v>0</v>
      </c>
      <c r="E83" s="152"/>
      <c r="F83" s="152"/>
      <c r="G83" s="152"/>
      <c r="H83" s="152">
        <v>2000</v>
      </c>
      <c r="I83" s="152"/>
      <c r="J83" s="152"/>
      <c r="K83" s="152"/>
      <c r="L83" s="152"/>
      <c r="M83" s="152"/>
    </row>
    <row r="84" spans="1:13" ht="12.75" customHeight="1">
      <c r="A84" s="171">
        <v>323</v>
      </c>
      <c r="B84" s="172" t="s">
        <v>37</v>
      </c>
      <c r="C84" s="163">
        <f t="shared" si="34"/>
        <v>5420</v>
      </c>
      <c r="D84" s="163">
        <f aca="true" t="shared" si="38" ref="D84:M84">SUM(D85:D87)</f>
        <v>0</v>
      </c>
      <c r="E84" s="163">
        <f t="shared" si="38"/>
        <v>0</v>
      </c>
      <c r="F84" s="163">
        <f t="shared" si="38"/>
        <v>0</v>
      </c>
      <c r="G84" s="163">
        <f t="shared" si="38"/>
        <v>0</v>
      </c>
      <c r="H84" s="163">
        <f t="shared" si="38"/>
        <v>5420</v>
      </c>
      <c r="I84" s="163">
        <f t="shared" si="38"/>
        <v>0</v>
      </c>
      <c r="J84" s="163">
        <f t="shared" si="38"/>
        <v>0</v>
      </c>
      <c r="K84" s="163">
        <v>0</v>
      </c>
      <c r="L84" s="163">
        <f t="shared" si="38"/>
        <v>0</v>
      </c>
      <c r="M84" s="163">
        <f t="shared" si="38"/>
        <v>0</v>
      </c>
    </row>
    <row r="85" spans="1:13" ht="12.75" customHeight="1">
      <c r="A85" s="153">
        <v>3232</v>
      </c>
      <c r="B85" s="154" t="s">
        <v>64</v>
      </c>
      <c r="C85" s="152">
        <f t="shared" si="34"/>
        <v>0</v>
      </c>
      <c r="D85" s="152"/>
      <c r="E85" s="152"/>
      <c r="F85" s="152"/>
      <c r="G85" s="152"/>
      <c r="H85" s="152">
        <v>0</v>
      </c>
      <c r="I85" s="152"/>
      <c r="J85" s="152"/>
      <c r="K85" s="152"/>
      <c r="L85" s="152"/>
      <c r="M85" s="152"/>
    </row>
    <row r="86" spans="1:13" ht="12.75" customHeight="1">
      <c r="A86" s="153">
        <v>3234</v>
      </c>
      <c r="B86" s="154" t="s">
        <v>65</v>
      </c>
      <c r="C86" s="152">
        <f t="shared" si="34"/>
        <v>4800</v>
      </c>
      <c r="D86" s="152"/>
      <c r="E86" s="152"/>
      <c r="F86" s="152"/>
      <c r="G86" s="152"/>
      <c r="H86" s="152">
        <v>4800</v>
      </c>
      <c r="I86" s="152"/>
      <c r="J86" s="152"/>
      <c r="K86" s="152"/>
      <c r="L86" s="152"/>
      <c r="M86" s="152"/>
    </row>
    <row r="87" spans="1:13" ht="12.75" customHeight="1">
      <c r="A87" s="153">
        <v>3236</v>
      </c>
      <c r="B87" s="154" t="s">
        <v>66</v>
      </c>
      <c r="C87" s="152">
        <f t="shared" si="34"/>
        <v>620</v>
      </c>
      <c r="D87" s="152"/>
      <c r="E87" s="152"/>
      <c r="F87" s="152"/>
      <c r="G87" s="152"/>
      <c r="H87" s="152">
        <v>620</v>
      </c>
      <c r="I87" s="152"/>
      <c r="J87" s="152"/>
      <c r="K87" s="152"/>
      <c r="L87" s="152"/>
      <c r="M87" s="152"/>
    </row>
    <row r="88" spans="1:13" ht="12.75">
      <c r="A88" s="147">
        <v>34</v>
      </c>
      <c r="B88" s="148" t="s">
        <v>39</v>
      </c>
      <c r="C88" s="149">
        <f t="shared" si="34"/>
        <v>0</v>
      </c>
      <c r="D88" s="149">
        <f aca="true" t="shared" si="39" ref="D88:M88">D89</f>
        <v>0</v>
      </c>
      <c r="E88" s="149">
        <f t="shared" si="39"/>
        <v>0</v>
      </c>
      <c r="F88" s="149">
        <f t="shared" si="39"/>
        <v>0</v>
      </c>
      <c r="G88" s="149">
        <f t="shared" si="39"/>
        <v>0</v>
      </c>
      <c r="H88" s="149">
        <f t="shared" si="39"/>
        <v>0</v>
      </c>
      <c r="I88" s="149">
        <f t="shared" si="39"/>
        <v>0</v>
      </c>
      <c r="J88" s="149">
        <f t="shared" si="39"/>
        <v>0</v>
      </c>
      <c r="K88" s="149">
        <v>0</v>
      </c>
      <c r="L88" s="149">
        <f t="shared" si="39"/>
        <v>0</v>
      </c>
      <c r="M88" s="149">
        <f t="shared" si="39"/>
        <v>0</v>
      </c>
    </row>
    <row r="89" spans="1:13" ht="12.75">
      <c r="A89" s="150">
        <v>343</v>
      </c>
      <c r="B89" s="151" t="s">
        <v>40</v>
      </c>
      <c r="C89" s="163">
        <f t="shared" si="34"/>
        <v>0</v>
      </c>
      <c r="D89" s="163">
        <f aca="true" t="shared" si="40" ref="D89:M89">D90</f>
        <v>0</v>
      </c>
      <c r="E89" s="163">
        <f t="shared" si="40"/>
        <v>0</v>
      </c>
      <c r="F89" s="163">
        <f t="shared" si="40"/>
        <v>0</v>
      </c>
      <c r="G89" s="163">
        <f t="shared" si="40"/>
        <v>0</v>
      </c>
      <c r="H89" s="163">
        <f t="shared" si="40"/>
        <v>0</v>
      </c>
      <c r="I89" s="163">
        <f t="shared" si="40"/>
        <v>0</v>
      </c>
      <c r="J89" s="163">
        <f t="shared" si="40"/>
        <v>0</v>
      </c>
      <c r="K89" s="163">
        <v>0</v>
      </c>
      <c r="L89" s="163">
        <f t="shared" si="40"/>
        <v>0</v>
      </c>
      <c r="M89" s="163">
        <f t="shared" si="40"/>
        <v>0</v>
      </c>
    </row>
    <row r="90" spans="1:13" ht="12.75" customHeight="1">
      <c r="A90" s="153">
        <v>3431</v>
      </c>
      <c r="B90" s="154" t="s">
        <v>76</v>
      </c>
      <c r="C90" s="152">
        <f t="shared" si="34"/>
        <v>0</v>
      </c>
      <c r="D90" s="152"/>
      <c r="E90" s="152"/>
      <c r="F90" s="152"/>
      <c r="G90" s="152"/>
      <c r="H90" s="152"/>
      <c r="I90" s="152"/>
      <c r="J90" s="152"/>
      <c r="K90" s="152"/>
      <c r="L90" s="152">
        <f>C90*100%</f>
        <v>0</v>
      </c>
      <c r="M90" s="152">
        <f>C90*100%</f>
        <v>0</v>
      </c>
    </row>
    <row r="91" spans="1:13" ht="12.75">
      <c r="A91" s="173"/>
      <c r="B91" s="174"/>
      <c r="C91" s="152">
        <f t="shared" si="34"/>
        <v>0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 ht="12.75">
      <c r="A92" s="222" t="s">
        <v>94</v>
      </c>
      <c r="B92" s="222"/>
      <c r="C92" s="158">
        <f aca="true" t="shared" si="41" ref="C92:L92">C93+C102+C107+C117+C130+C135</f>
        <v>398200</v>
      </c>
      <c r="D92" s="158">
        <f t="shared" si="41"/>
        <v>14700</v>
      </c>
      <c r="E92" s="158">
        <f t="shared" si="41"/>
        <v>0</v>
      </c>
      <c r="F92" s="158">
        <f t="shared" si="41"/>
        <v>0</v>
      </c>
      <c r="G92" s="158">
        <f t="shared" si="41"/>
        <v>0</v>
      </c>
      <c r="H92" s="158">
        <f t="shared" si="41"/>
        <v>250500</v>
      </c>
      <c r="I92" s="158">
        <f t="shared" si="41"/>
        <v>0</v>
      </c>
      <c r="J92" s="158">
        <f t="shared" si="41"/>
        <v>51000</v>
      </c>
      <c r="K92" s="158">
        <f t="shared" si="41"/>
        <v>0</v>
      </c>
      <c r="L92" s="158">
        <f t="shared" si="41"/>
        <v>82000</v>
      </c>
      <c r="M92" s="158">
        <f>M93</f>
        <v>0</v>
      </c>
    </row>
    <row r="93" spans="1:13" ht="12.75">
      <c r="A93" s="224" t="s">
        <v>100</v>
      </c>
      <c r="B93" s="224"/>
      <c r="C93" s="160">
        <f aca="true" t="shared" si="42" ref="C93:C101">SUM(D93:K93)</f>
        <v>11500</v>
      </c>
      <c r="D93" s="160">
        <f>D94</f>
        <v>0</v>
      </c>
      <c r="E93" s="160">
        <f aca="true" t="shared" si="43" ref="E93:M93">E94</f>
        <v>0</v>
      </c>
      <c r="F93" s="160">
        <f t="shared" si="43"/>
        <v>0</v>
      </c>
      <c r="G93" s="160">
        <f t="shared" si="43"/>
        <v>0</v>
      </c>
      <c r="H93" s="160">
        <f t="shared" si="43"/>
        <v>11500</v>
      </c>
      <c r="I93" s="160">
        <f t="shared" si="43"/>
        <v>0</v>
      </c>
      <c r="J93" s="160">
        <f t="shared" si="43"/>
        <v>0</v>
      </c>
      <c r="K93" s="160">
        <f t="shared" si="43"/>
        <v>0</v>
      </c>
      <c r="L93" s="160">
        <f t="shared" si="43"/>
        <v>0</v>
      </c>
      <c r="M93" s="160">
        <f t="shared" si="43"/>
        <v>0</v>
      </c>
    </row>
    <row r="94" spans="1:13" ht="12.75">
      <c r="A94" s="167">
        <v>3</v>
      </c>
      <c r="B94" s="168" t="s">
        <v>29</v>
      </c>
      <c r="C94" s="162">
        <f t="shared" si="42"/>
        <v>11500</v>
      </c>
      <c r="D94" s="162">
        <f>D95+D99</f>
        <v>0</v>
      </c>
      <c r="E94" s="162">
        <f aca="true" t="shared" si="44" ref="E94:M94">E95+E99</f>
        <v>0</v>
      </c>
      <c r="F94" s="162">
        <f t="shared" si="44"/>
        <v>0</v>
      </c>
      <c r="G94" s="162">
        <f t="shared" si="44"/>
        <v>0</v>
      </c>
      <c r="H94" s="162">
        <f t="shared" si="44"/>
        <v>11500</v>
      </c>
      <c r="I94" s="162">
        <f t="shared" si="44"/>
        <v>0</v>
      </c>
      <c r="J94" s="162">
        <f t="shared" si="44"/>
        <v>0</v>
      </c>
      <c r="K94" s="162">
        <f t="shared" si="44"/>
        <v>0</v>
      </c>
      <c r="L94" s="162">
        <f t="shared" si="44"/>
        <v>0</v>
      </c>
      <c r="M94" s="162">
        <f t="shared" si="44"/>
        <v>0</v>
      </c>
    </row>
    <row r="95" spans="1:13" ht="12.75">
      <c r="A95" s="169">
        <v>32</v>
      </c>
      <c r="B95" s="170" t="s">
        <v>34</v>
      </c>
      <c r="C95" s="149">
        <f t="shared" si="42"/>
        <v>11500</v>
      </c>
      <c r="D95" s="149">
        <f>D96</f>
        <v>0</v>
      </c>
      <c r="E95" s="149">
        <f aca="true" t="shared" si="45" ref="E95:M95">E96</f>
        <v>0</v>
      </c>
      <c r="F95" s="149">
        <f t="shared" si="45"/>
        <v>0</v>
      </c>
      <c r="G95" s="149">
        <f t="shared" si="45"/>
        <v>0</v>
      </c>
      <c r="H95" s="149">
        <f t="shared" si="45"/>
        <v>11500</v>
      </c>
      <c r="I95" s="149">
        <f t="shared" si="45"/>
        <v>0</v>
      </c>
      <c r="J95" s="149">
        <f t="shared" si="45"/>
        <v>0</v>
      </c>
      <c r="K95" s="149">
        <f t="shared" si="45"/>
        <v>0</v>
      </c>
      <c r="L95" s="149">
        <f t="shared" si="45"/>
        <v>0</v>
      </c>
      <c r="M95" s="149">
        <f t="shared" si="45"/>
        <v>0</v>
      </c>
    </row>
    <row r="96" spans="1:13" s="12" customFormat="1" ht="12.75">
      <c r="A96" s="171">
        <v>323</v>
      </c>
      <c r="B96" s="172" t="s">
        <v>37</v>
      </c>
      <c r="C96" s="163">
        <f t="shared" si="42"/>
        <v>11500</v>
      </c>
      <c r="D96" s="163">
        <f>D97+D98</f>
        <v>0</v>
      </c>
      <c r="E96" s="163">
        <f aca="true" t="shared" si="46" ref="E96:M96">E97+E98</f>
        <v>0</v>
      </c>
      <c r="F96" s="163">
        <f t="shared" si="46"/>
        <v>0</v>
      </c>
      <c r="G96" s="163">
        <f t="shared" si="46"/>
        <v>0</v>
      </c>
      <c r="H96" s="163">
        <f t="shared" si="46"/>
        <v>11500</v>
      </c>
      <c r="I96" s="163">
        <f t="shared" si="46"/>
        <v>0</v>
      </c>
      <c r="J96" s="163">
        <f t="shared" si="46"/>
        <v>0</v>
      </c>
      <c r="K96" s="163">
        <f t="shared" si="46"/>
        <v>0</v>
      </c>
      <c r="L96" s="163">
        <f t="shared" si="46"/>
        <v>0</v>
      </c>
      <c r="M96" s="163">
        <f t="shared" si="46"/>
        <v>0</v>
      </c>
    </row>
    <row r="97" spans="1:13" ht="12.75">
      <c r="A97" s="153">
        <v>3237</v>
      </c>
      <c r="B97" s="154" t="s">
        <v>67</v>
      </c>
      <c r="C97" s="152">
        <f>SUM(D97:K97)</f>
        <v>11500</v>
      </c>
      <c r="D97" s="152"/>
      <c r="E97" s="152"/>
      <c r="F97" s="152"/>
      <c r="G97" s="152"/>
      <c r="H97" s="152">
        <v>11500</v>
      </c>
      <c r="I97" s="152"/>
      <c r="J97" s="152"/>
      <c r="K97" s="152"/>
      <c r="L97" s="152"/>
      <c r="M97" s="152"/>
    </row>
    <row r="98" spans="1:13" ht="12.75">
      <c r="A98" s="153">
        <v>3239</v>
      </c>
      <c r="B98" s="154" t="s">
        <v>69</v>
      </c>
      <c r="C98" s="152">
        <f t="shared" si="42"/>
        <v>0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3" ht="12.75">
      <c r="A99" s="169">
        <v>38</v>
      </c>
      <c r="B99" s="170" t="s">
        <v>111</v>
      </c>
      <c r="C99" s="149">
        <f t="shared" si="42"/>
        <v>0</v>
      </c>
      <c r="D99" s="149">
        <f>D100</f>
        <v>0</v>
      </c>
      <c r="E99" s="149">
        <f aca="true" t="shared" si="47" ref="E99:M99">E100</f>
        <v>0</v>
      </c>
      <c r="F99" s="149">
        <f t="shared" si="47"/>
        <v>0</v>
      </c>
      <c r="G99" s="149">
        <f t="shared" si="47"/>
        <v>0</v>
      </c>
      <c r="H99" s="149">
        <f t="shared" si="47"/>
        <v>0</v>
      </c>
      <c r="I99" s="149">
        <f t="shared" si="47"/>
        <v>0</v>
      </c>
      <c r="J99" s="149">
        <f t="shared" si="47"/>
        <v>0</v>
      </c>
      <c r="K99" s="149">
        <f t="shared" si="47"/>
        <v>0</v>
      </c>
      <c r="L99" s="149">
        <f t="shared" si="47"/>
        <v>0</v>
      </c>
      <c r="M99" s="149">
        <f t="shared" si="47"/>
        <v>0</v>
      </c>
    </row>
    <row r="100" spans="1:13" s="12" customFormat="1" ht="12.75">
      <c r="A100" s="150">
        <v>383</v>
      </c>
      <c r="B100" s="151" t="s">
        <v>112</v>
      </c>
      <c r="C100" s="163">
        <f t="shared" si="42"/>
        <v>0</v>
      </c>
      <c r="D100" s="163">
        <f>D101</f>
        <v>0</v>
      </c>
      <c r="E100" s="163">
        <f aca="true" t="shared" si="48" ref="E100:M100">E101</f>
        <v>0</v>
      </c>
      <c r="F100" s="163">
        <f t="shared" si="48"/>
        <v>0</v>
      </c>
      <c r="G100" s="163">
        <f t="shared" si="48"/>
        <v>0</v>
      </c>
      <c r="H100" s="163">
        <f t="shared" si="48"/>
        <v>0</v>
      </c>
      <c r="I100" s="163">
        <f t="shared" si="48"/>
        <v>0</v>
      </c>
      <c r="J100" s="163">
        <f t="shared" si="48"/>
        <v>0</v>
      </c>
      <c r="K100" s="163">
        <f t="shared" si="48"/>
        <v>0</v>
      </c>
      <c r="L100" s="163">
        <f t="shared" si="48"/>
        <v>0</v>
      </c>
      <c r="M100" s="163">
        <f t="shared" si="48"/>
        <v>0</v>
      </c>
    </row>
    <row r="101" spans="1:13" ht="25.5">
      <c r="A101" s="153">
        <v>3831</v>
      </c>
      <c r="B101" s="154" t="s">
        <v>113</v>
      </c>
      <c r="C101" s="152">
        <f t="shared" si="42"/>
        <v>0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1:13" ht="12.75">
      <c r="A102" s="224" t="s">
        <v>121</v>
      </c>
      <c r="B102" s="224"/>
      <c r="C102" s="160">
        <f aca="true" t="shared" si="49" ref="C102:C107">SUM(D102:K102)</f>
        <v>2500</v>
      </c>
      <c r="D102" s="160">
        <f>D105</f>
        <v>2500</v>
      </c>
      <c r="E102" s="160">
        <f aca="true" t="shared" si="50" ref="E102:M102">E105</f>
        <v>0</v>
      </c>
      <c r="F102" s="160">
        <f t="shared" si="50"/>
        <v>0</v>
      </c>
      <c r="G102" s="160">
        <f t="shared" si="50"/>
        <v>0</v>
      </c>
      <c r="H102" s="160">
        <f t="shared" si="50"/>
        <v>0</v>
      </c>
      <c r="I102" s="160">
        <f t="shared" si="50"/>
        <v>0</v>
      </c>
      <c r="J102" s="160">
        <f t="shared" si="50"/>
        <v>0</v>
      </c>
      <c r="K102" s="160">
        <f t="shared" si="50"/>
        <v>0</v>
      </c>
      <c r="L102" s="160">
        <f t="shared" si="50"/>
        <v>0</v>
      </c>
      <c r="M102" s="160">
        <f t="shared" si="50"/>
        <v>0</v>
      </c>
    </row>
    <row r="103" spans="1:13" ht="12.75">
      <c r="A103" s="167">
        <v>3</v>
      </c>
      <c r="B103" s="168" t="s">
        <v>29</v>
      </c>
      <c r="C103" s="162">
        <f t="shared" si="49"/>
        <v>2500</v>
      </c>
      <c r="D103" s="162">
        <f aca="true" t="shared" si="51" ref="D103:M103">D104</f>
        <v>2500</v>
      </c>
      <c r="E103" s="162">
        <f t="shared" si="51"/>
        <v>0</v>
      </c>
      <c r="F103" s="162">
        <f t="shared" si="51"/>
        <v>0</v>
      </c>
      <c r="G103" s="162">
        <f t="shared" si="51"/>
        <v>0</v>
      </c>
      <c r="H103" s="162">
        <f t="shared" si="51"/>
        <v>0</v>
      </c>
      <c r="I103" s="162">
        <f t="shared" si="51"/>
        <v>0</v>
      </c>
      <c r="J103" s="162">
        <f t="shared" si="51"/>
        <v>0</v>
      </c>
      <c r="K103" s="162">
        <v>0</v>
      </c>
      <c r="L103" s="162">
        <f t="shared" si="51"/>
        <v>0</v>
      </c>
      <c r="M103" s="162">
        <f t="shared" si="51"/>
        <v>0</v>
      </c>
    </row>
    <row r="104" spans="1:13" ht="12.75">
      <c r="A104" s="169">
        <v>32</v>
      </c>
      <c r="B104" s="170" t="s">
        <v>34</v>
      </c>
      <c r="C104" s="149">
        <f t="shared" si="49"/>
        <v>2500</v>
      </c>
      <c r="D104" s="149">
        <f>D105</f>
        <v>2500</v>
      </c>
      <c r="E104" s="149">
        <f aca="true" t="shared" si="52" ref="E104:J104">E105+E107+E110</f>
        <v>0</v>
      </c>
      <c r="F104" s="149"/>
      <c r="G104" s="149">
        <f t="shared" si="52"/>
        <v>0</v>
      </c>
      <c r="H104" s="149">
        <f t="shared" si="52"/>
        <v>0</v>
      </c>
      <c r="I104" s="149">
        <f t="shared" si="52"/>
        <v>0</v>
      </c>
      <c r="J104" s="149">
        <f t="shared" si="52"/>
        <v>0</v>
      </c>
      <c r="K104" s="149">
        <v>0</v>
      </c>
      <c r="L104" s="149">
        <f>L105+L107+L110</f>
        <v>0</v>
      </c>
      <c r="M104" s="149">
        <f>M105+M107+M110</f>
        <v>0</v>
      </c>
    </row>
    <row r="105" spans="1:13" ht="12.75" customHeight="1">
      <c r="A105" s="150">
        <v>329</v>
      </c>
      <c r="B105" s="185" t="s">
        <v>38</v>
      </c>
      <c r="C105" s="163">
        <f t="shared" si="49"/>
        <v>2500</v>
      </c>
      <c r="D105" s="163">
        <f>D106</f>
        <v>2500</v>
      </c>
      <c r="E105" s="163">
        <f aca="true" t="shared" si="53" ref="E105:M105">SUM(E106:E110)</f>
        <v>0</v>
      </c>
      <c r="F105" s="163"/>
      <c r="G105" s="163">
        <f t="shared" si="53"/>
        <v>0</v>
      </c>
      <c r="H105" s="163">
        <f t="shared" si="53"/>
        <v>0</v>
      </c>
      <c r="I105" s="163">
        <f t="shared" si="53"/>
        <v>0</v>
      </c>
      <c r="J105" s="163">
        <f t="shared" si="53"/>
        <v>0</v>
      </c>
      <c r="K105" s="163">
        <v>0</v>
      </c>
      <c r="L105" s="163">
        <f t="shared" si="53"/>
        <v>0</v>
      </c>
      <c r="M105" s="163">
        <f t="shared" si="53"/>
        <v>0</v>
      </c>
    </row>
    <row r="106" spans="1:13" ht="12.75">
      <c r="A106" s="153">
        <v>3299</v>
      </c>
      <c r="B106" s="186" t="s">
        <v>38</v>
      </c>
      <c r="C106" s="163">
        <f t="shared" si="49"/>
        <v>2500</v>
      </c>
      <c r="D106" s="152">
        <v>2500</v>
      </c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3" ht="12.75">
      <c r="A107" s="218" t="s">
        <v>101</v>
      </c>
      <c r="B107" s="218"/>
      <c r="C107" s="175">
        <f t="shared" si="49"/>
        <v>2200</v>
      </c>
      <c r="D107" s="175">
        <f aca="true" t="shared" si="54" ref="D107:M107">D108</f>
        <v>2200</v>
      </c>
      <c r="E107" s="175">
        <f t="shared" si="54"/>
        <v>0</v>
      </c>
      <c r="F107" s="175">
        <f t="shared" si="54"/>
        <v>0</v>
      </c>
      <c r="G107" s="175">
        <f t="shared" si="54"/>
        <v>0</v>
      </c>
      <c r="H107" s="175">
        <f t="shared" si="54"/>
        <v>0</v>
      </c>
      <c r="I107" s="175">
        <f t="shared" si="54"/>
        <v>0</v>
      </c>
      <c r="J107" s="175">
        <f t="shared" si="54"/>
        <v>0</v>
      </c>
      <c r="K107" s="175">
        <v>0</v>
      </c>
      <c r="L107" s="175">
        <f t="shared" si="54"/>
        <v>0</v>
      </c>
      <c r="M107" s="175">
        <f t="shared" si="54"/>
        <v>0</v>
      </c>
    </row>
    <row r="108" spans="1:13" ht="12.75">
      <c r="A108" s="167">
        <v>3</v>
      </c>
      <c r="B108" s="168" t="s">
        <v>29</v>
      </c>
      <c r="C108" s="162">
        <f aca="true" t="shared" si="55" ref="C108:C116">SUM(D108:K108)</f>
        <v>2200</v>
      </c>
      <c r="D108" s="162">
        <f aca="true" t="shared" si="56" ref="D108:M108">D109</f>
        <v>2200</v>
      </c>
      <c r="E108" s="162">
        <f t="shared" si="56"/>
        <v>0</v>
      </c>
      <c r="F108" s="162">
        <f t="shared" si="56"/>
        <v>0</v>
      </c>
      <c r="G108" s="162">
        <f t="shared" si="56"/>
        <v>0</v>
      </c>
      <c r="H108" s="162">
        <f t="shared" si="56"/>
        <v>0</v>
      </c>
      <c r="I108" s="162">
        <f t="shared" si="56"/>
        <v>0</v>
      </c>
      <c r="J108" s="162">
        <f t="shared" si="56"/>
        <v>0</v>
      </c>
      <c r="K108" s="162">
        <v>0</v>
      </c>
      <c r="L108" s="162">
        <f t="shared" si="56"/>
        <v>0</v>
      </c>
      <c r="M108" s="162">
        <f t="shared" si="56"/>
        <v>0</v>
      </c>
    </row>
    <row r="109" spans="1:13" ht="12.75">
      <c r="A109" s="169">
        <v>32</v>
      </c>
      <c r="B109" s="170" t="s">
        <v>34</v>
      </c>
      <c r="C109" s="149">
        <f t="shared" si="55"/>
        <v>2200</v>
      </c>
      <c r="D109" s="149">
        <f>D110+D112+D115</f>
        <v>2200</v>
      </c>
      <c r="E109" s="149">
        <f aca="true" t="shared" si="57" ref="E109:M109">E110+E112+E115</f>
        <v>0</v>
      </c>
      <c r="F109" s="149">
        <f t="shared" si="57"/>
        <v>0</v>
      </c>
      <c r="G109" s="149">
        <f t="shared" si="57"/>
        <v>0</v>
      </c>
      <c r="H109" s="149">
        <f t="shared" si="57"/>
        <v>0</v>
      </c>
      <c r="I109" s="149">
        <f t="shared" si="57"/>
        <v>0</v>
      </c>
      <c r="J109" s="149">
        <f t="shared" si="57"/>
        <v>0</v>
      </c>
      <c r="K109" s="149">
        <v>0</v>
      </c>
      <c r="L109" s="149">
        <f t="shared" si="57"/>
        <v>0</v>
      </c>
      <c r="M109" s="149">
        <f t="shared" si="57"/>
        <v>0</v>
      </c>
    </row>
    <row r="110" spans="1:13" ht="12.75">
      <c r="A110" s="171">
        <v>322</v>
      </c>
      <c r="B110" s="172" t="s">
        <v>36</v>
      </c>
      <c r="C110" s="163">
        <f t="shared" si="55"/>
        <v>0</v>
      </c>
      <c r="D110" s="163">
        <f>D111</f>
        <v>0</v>
      </c>
      <c r="E110" s="163">
        <f aca="true" t="shared" si="58" ref="E110:M110">E111</f>
        <v>0</v>
      </c>
      <c r="F110" s="163">
        <f t="shared" si="58"/>
        <v>0</v>
      </c>
      <c r="G110" s="163">
        <f t="shared" si="58"/>
        <v>0</v>
      </c>
      <c r="H110" s="163">
        <f t="shared" si="58"/>
        <v>0</v>
      </c>
      <c r="I110" s="163">
        <f t="shared" si="58"/>
        <v>0</v>
      </c>
      <c r="J110" s="163">
        <f t="shared" si="58"/>
        <v>0</v>
      </c>
      <c r="K110" s="163">
        <v>0</v>
      </c>
      <c r="L110" s="163">
        <f t="shared" si="58"/>
        <v>0</v>
      </c>
      <c r="M110" s="163">
        <f t="shared" si="58"/>
        <v>0</v>
      </c>
    </row>
    <row r="111" spans="1:13" ht="12.75">
      <c r="A111" s="153">
        <v>3221</v>
      </c>
      <c r="B111" s="154" t="s">
        <v>57</v>
      </c>
      <c r="C111" s="152">
        <f t="shared" si="55"/>
        <v>0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4" ht="12.75">
      <c r="A112" s="171">
        <v>323</v>
      </c>
      <c r="B112" s="172" t="s">
        <v>37</v>
      </c>
      <c r="C112" s="163">
        <f t="shared" si="55"/>
        <v>0</v>
      </c>
      <c r="D112" s="163">
        <f>SUM(D113:D114)</f>
        <v>0</v>
      </c>
      <c r="E112" s="163">
        <f aca="true" t="shared" si="59" ref="E112:M112">SUM(E113:E114)</f>
        <v>0</v>
      </c>
      <c r="F112" s="163">
        <f t="shared" si="59"/>
        <v>0</v>
      </c>
      <c r="G112" s="163">
        <f t="shared" si="59"/>
        <v>0</v>
      </c>
      <c r="H112" s="163">
        <f t="shared" si="59"/>
        <v>0</v>
      </c>
      <c r="I112" s="163">
        <f t="shared" si="59"/>
        <v>0</v>
      </c>
      <c r="J112" s="163">
        <f t="shared" si="59"/>
        <v>0</v>
      </c>
      <c r="K112" s="163">
        <v>0</v>
      </c>
      <c r="L112" s="163">
        <f t="shared" si="59"/>
        <v>0</v>
      </c>
      <c r="M112" s="163">
        <f t="shared" si="59"/>
        <v>0</v>
      </c>
      <c r="N112" s="62"/>
    </row>
    <row r="113" spans="1:13" ht="12.75">
      <c r="A113" s="153">
        <v>3237</v>
      </c>
      <c r="B113" s="154" t="s">
        <v>67</v>
      </c>
      <c r="C113" s="152">
        <f t="shared" si="55"/>
        <v>0</v>
      </c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1:13" ht="12.75">
      <c r="A114" s="153">
        <v>3239</v>
      </c>
      <c r="B114" s="154" t="s">
        <v>69</v>
      </c>
      <c r="C114" s="152">
        <f t="shared" si="55"/>
        <v>0</v>
      </c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3" ht="12.75">
      <c r="A115" s="150">
        <v>329</v>
      </c>
      <c r="B115" s="185" t="s">
        <v>38</v>
      </c>
      <c r="C115" s="163">
        <f t="shared" si="55"/>
        <v>2200</v>
      </c>
      <c r="D115" s="163">
        <f>D116</f>
        <v>2200</v>
      </c>
      <c r="E115" s="163">
        <f aca="true" t="shared" si="60" ref="E115:M115">E116</f>
        <v>0</v>
      </c>
      <c r="F115" s="163">
        <f t="shared" si="60"/>
        <v>0</v>
      </c>
      <c r="G115" s="163">
        <f t="shared" si="60"/>
        <v>0</v>
      </c>
      <c r="H115" s="163">
        <f t="shared" si="60"/>
        <v>0</v>
      </c>
      <c r="I115" s="163">
        <f t="shared" si="60"/>
        <v>0</v>
      </c>
      <c r="J115" s="163">
        <f t="shared" si="60"/>
        <v>0</v>
      </c>
      <c r="K115" s="163">
        <v>0</v>
      </c>
      <c r="L115" s="163">
        <f t="shared" si="60"/>
        <v>0</v>
      </c>
      <c r="M115" s="163">
        <f t="shared" si="60"/>
        <v>0</v>
      </c>
    </row>
    <row r="116" spans="1:13" ht="12.75">
      <c r="A116" s="153">
        <v>3299</v>
      </c>
      <c r="B116" s="154" t="s">
        <v>38</v>
      </c>
      <c r="C116" s="152">
        <f t="shared" si="55"/>
        <v>2200</v>
      </c>
      <c r="D116" s="152">
        <v>2200</v>
      </c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ht="26.25" customHeight="1">
      <c r="A117" s="216" t="s">
        <v>114</v>
      </c>
      <c r="B117" s="217"/>
      <c r="C117" s="175">
        <f aca="true" t="shared" si="61" ref="C117:C135">SUM(D117:M117)</f>
        <v>239000</v>
      </c>
      <c r="D117" s="175">
        <f aca="true" t="shared" si="62" ref="D117:M117">D118</f>
        <v>0</v>
      </c>
      <c r="E117" s="175">
        <f t="shared" si="62"/>
        <v>0</v>
      </c>
      <c r="F117" s="175">
        <f t="shared" si="62"/>
        <v>0</v>
      </c>
      <c r="G117" s="175">
        <f t="shared" si="62"/>
        <v>0</v>
      </c>
      <c r="H117" s="175">
        <f t="shared" si="62"/>
        <v>239000</v>
      </c>
      <c r="I117" s="175">
        <f>I118</f>
        <v>0</v>
      </c>
      <c r="J117" s="175">
        <f t="shared" si="62"/>
        <v>0</v>
      </c>
      <c r="K117" s="175">
        <v>0</v>
      </c>
      <c r="L117" s="175">
        <f t="shared" si="62"/>
        <v>0</v>
      </c>
      <c r="M117" s="175">
        <f t="shared" si="62"/>
        <v>0</v>
      </c>
    </row>
    <row r="118" spans="1:13" ht="12.75" customHeight="1">
      <c r="A118" s="167">
        <v>3</v>
      </c>
      <c r="B118" s="168" t="s">
        <v>29</v>
      </c>
      <c r="C118" s="162">
        <f t="shared" si="61"/>
        <v>239000</v>
      </c>
      <c r="D118" s="162">
        <f aca="true" t="shared" si="63" ref="D118:M118">D119+D127</f>
        <v>0</v>
      </c>
      <c r="E118" s="162">
        <f t="shared" si="63"/>
        <v>0</v>
      </c>
      <c r="F118" s="162">
        <f t="shared" si="63"/>
        <v>0</v>
      </c>
      <c r="G118" s="162">
        <f t="shared" si="63"/>
        <v>0</v>
      </c>
      <c r="H118" s="162">
        <f t="shared" si="63"/>
        <v>239000</v>
      </c>
      <c r="I118" s="162">
        <f t="shared" si="63"/>
        <v>0</v>
      </c>
      <c r="J118" s="162">
        <f t="shared" si="63"/>
        <v>0</v>
      </c>
      <c r="K118" s="162">
        <v>0</v>
      </c>
      <c r="L118" s="162">
        <f t="shared" si="63"/>
        <v>0</v>
      </c>
      <c r="M118" s="162">
        <f t="shared" si="63"/>
        <v>0</v>
      </c>
    </row>
    <row r="119" spans="1:13" ht="12.75" customHeight="1">
      <c r="A119" s="147">
        <v>31</v>
      </c>
      <c r="B119" s="148" t="s">
        <v>30</v>
      </c>
      <c r="C119" s="149">
        <f t="shared" si="61"/>
        <v>230000</v>
      </c>
      <c r="D119" s="149">
        <f aca="true" t="shared" si="64" ref="D119:M119">D120+D124</f>
        <v>0</v>
      </c>
      <c r="E119" s="149">
        <f t="shared" si="64"/>
        <v>0</v>
      </c>
      <c r="F119" s="149">
        <f t="shared" si="64"/>
        <v>0</v>
      </c>
      <c r="G119" s="149">
        <f t="shared" si="64"/>
        <v>0</v>
      </c>
      <c r="H119" s="149">
        <f>H120+H124+H122</f>
        <v>230000</v>
      </c>
      <c r="I119" s="149">
        <f t="shared" si="64"/>
        <v>0</v>
      </c>
      <c r="J119" s="149">
        <f>J120+J124</f>
        <v>0</v>
      </c>
      <c r="K119" s="149">
        <v>0</v>
      </c>
      <c r="L119" s="149">
        <f>L120+L124</f>
        <v>0</v>
      </c>
      <c r="M119" s="149">
        <f t="shared" si="64"/>
        <v>0</v>
      </c>
    </row>
    <row r="120" spans="1:13" ht="12.75" customHeight="1">
      <c r="A120" s="150">
        <v>311</v>
      </c>
      <c r="B120" s="151" t="s">
        <v>31</v>
      </c>
      <c r="C120" s="163">
        <f t="shared" si="61"/>
        <v>195500</v>
      </c>
      <c r="D120" s="163">
        <f aca="true" t="shared" si="65" ref="D120:M120">D121</f>
        <v>0</v>
      </c>
      <c r="E120" s="163">
        <f t="shared" si="65"/>
        <v>0</v>
      </c>
      <c r="F120" s="163">
        <f t="shared" si="65"/>
        <v>0</v>
      </c>
      <c r="G120" s="163">
        <f t="shared" si="65"/>
        <v>0</v>
      </c>
      <c r="H120" s="163">
        <f t="shared" si="65"/>
        <v>195500</v>
      </c>
      <c r="I120" s="163">
        <f t="shared" si="65"/>
        <v>0</v>
      </c>
      <c r="J120" s="163">
        <f t="shared" si="65"/>
        <v>0</v>
      </c>
      <c r="K120" s="163">
        <v>0</v>
      </c>
      <c r="L120" s="163">
        <f t="shared" si="65"/>
        <v>0</v>
      </c>
      <c r="M120" s="163">
        <f t="shared" si="65"/>
        <v>0</v>
      </c>
    </row>
    <row r="121" spans="1:13" ht="12.75" customHeight="1">
      <c r="A121" s="153">
        <v>3111</v>
      </c>
      <c r="B121" s="154" t="s">
        <v>48</v>
      </c>
      <c r="C121" s="152">
        <f t="shared" si="61"/>
        <v>195500</v>
      </c>
      <c r="D121" s="152"/>
      <c r="E121" s="152"/>
      <c r="F121" s="152"/>
      <c r="G121" s="152"/>
      <c r="H121" s="152">
        <v>195500</v>
      </c>
      <c r="I121" s="152"/>
      <c r="J121" s="152"/>
      <c r="K121" s="152"/>
      <c r="L121" s="152"/>
      <c r="M121" s="152"/>
    </row>
    <row r="122" spans="1:13" ht="12.75" customHeight="1">
      <c r="A122" s="150">
        <v>312</v>
      </c>
      <c r="B122" s="151" t="s">
        <v>32</v>
      </c>
      <c r="C122" s="163">
        <f t="shared" si="61"/>
        <v>500</v>
      </c>
      <c r="D122" s="152"/>
      <c r="E122" s="152"/>
      <c r="F122" s="152"/>
      <c r="G122" s="152"/>
      <c r="H122" s="163">
        <f>H123</f>
        <v>500</v>
      </c>
      <c r="I122" s="152"/>
      <c r="J122" s="152"/>
      <c r="K122" s="152"/>
      <c r="L122" s="152"/>
      <c r="M122" s="152"/>
    </row>
    <row r="123" spans="1:13" ht="12.75" customHeight="1">
      <c r="A123" s="153">
        <v>3121</v>
      </c>
      <c r="B123" s="154" t="s">
        <v>32</v>
      </c>
      <c r="C123" s="152">
        <f>SUM(D123:K123)</f>
        <v>500</v>
      </c>
      <c r="D123" s="152">
        <v>0</v>
      </c>
      <c r="E123" s="152"/>
      <c r="F123" s="152"/>
      <c r="G123" s="152"/>
      <c r="H123" s="152">
        <v>500</v>
      </c>
      <c r="I123" s="152"/>
      <c r="J123" s="152"/>
      <c r="K123" s="152"/>
      <c r="L123" s="152"/>
      <c r="M123" s="152"/>
    </row>
    <row r="124" spans="1:13" ht="12.75" customHeight="1">
      <c r="A124" s="150">
        <v>313</v>
      </c>
      <c r="B124" s="151" t="s">
        <v>33</v>
      </c>
      <c r="C124" s="163">
        <f t="shared" si="61"/>
        <v>34000</v>
      </c>
      <c r="D124" s="163">
        <f aca="true" t="shared" si="66" ref="D124:I124">SUM(D125:D126)</f>
        <v>0</v>
      </c>
      <c r="E124" s="163">
        <f t="shared" si="66"/>
        <v>0</v>
      </c>
      <c r="F124" s="163">
        <f t="shared" si="66"/>
        <v>0</v>
      </c>
      <c r="G124" s="163">
        <f t="shared" si="66"/>
        <v>0</v>
      </c>
      <c r="H124" s="163">
        <f t="shared" si="66"/>
        <v>34000</v>
      </c>
      <c r="I124" s="163">
        <f t="shared" si="66"/>
        <v>0</v>
      </c>
      <c r="J124" s="163">
        <f>SUM(J125:J126)</f>
        <v>0</v>
      </c>
      <c r="K124" s="163">
        <v>0</v>
      </c>
      <c r="L124" s="163">
        <f>SUM(L125:L126)</f>
        <v>0</v>
      </c>
      <c r="M124" s="163">
        <f>SUM(M125:M126)</f>
        <v>0</v>
      </c>
    </row>
    <row r="125" spans="1:13" ht="12.75" customHeight="1">
      <c r="A125" s="153">
        <v>3132</v>
      </c>
      <c r="B125" s="154" t="s">
        <v>51</v>
      </c>
      <c r="C125" s="152">
        <f t="shared" si="61"/>
        <v>30000</v>
      </c>
      <c r="D125" s="152"/>
      <c r="E125" s="152"/>
      <c r="F125" s="152"/>
      <c r="G125" s="152"/>
      <c r="H125" s="152">
        <v>30000</v>
      </c>
      <c r="I125" s="152"/>
      <c r="J125" s="152"/>
      <c r="K125" s="152"/>
      <c r="L125" s="152"/>
      <c r="M125" s="152"/>
    </row>
    <row r="126" spans="1:13" ht="12.75" customHeight="1">
      <c r="A126" s="153">
        <v>3133</v>
      </c>
      <c r="B126" s="154" t="s">
        <v>52</v>
      </c>
      <c r="C126" s="152">
        <f t="shared" si="61"/>
        <v>4000</v>
      </c>
      <c r="D126" s="152"/>
      <c r="E126" s="152"/>
      <c r="F126" s="152"/>
      <c r="G126" s="152"/>
      <c r="H126" s="152">
        <v>4000</v>
      </c>
      <c r="I126" s="152"/>
      <c r="J126" s="152"/>
      <c r="K126" s="152"/>
      <c r="L126" s="152"/>
      <c r="M126" s="152"/>
    </row>
    <row r="127" spans="1:13" ht="12.75" customHeight="1">
      <c r="A127" s="147">
        <v>32</v>
      </c>
      <c r="B127" s="148" t="s">
        <v>34</v>
      </c>
      <c r="C127" s="149">
        <f t="shared" si="61"/>
        <v>9000</v>
      </c>
      <c r="D127" s="149">
        <f aca="true" t="shared" si="67" ref="D127:M127">D128</f>
        <v>0</v>
      </c>
      <c r="E127" s="149">
        <f t="shared" si="67"/>
        <v>0</v>
      </c>
      <c r="F127" s="149">
        <f t="shared" si="67"/>
        <v>0</v>
      </c>
      <c r="G127" s="149">
        <f t="shared" si="67"/>
        <v>0</v>
      </c>
      <c r="H127" s="149">
        <f t="shared" si="67"/>
        <v>9000</v>
      </c>
      <c r="I127" s="149">
        <f t="shared" si="67"/>
        <v>0</v>
      </c>
      <c r="J127" s="149">
        <f t="shared" si="67"/>
        <v>0</v>
      </c>
      <c r="K127" s="149">
        <v>0</v>
      </c>
      <c r="L127" s="149">
        <f t="shared" si="67"/>
        <v>0</v>
      </c>
      <c r="M127" s="149">
        <f t="shared" si="67"/>
        <v>0</v>
      </c>
    </row>
    <row r="128" spans="1:13" ht="12.75" customHeight="1">
      <c r="A128" s="150">
        <v>321</v>
      </c>
      <c r="B128" s="151" t="s">
        <v>35</v>
      </c>
      <c r="C128" s="163">
        <f t="shared" si="61"/>
        <v>9000</v>
      </c>
      <c r="D128" s="163">
        <f aca="true" t="shared" si="68" ref="D128:M128">D129</f>
        <v>0</v>
      </c>
      <c r="E128" s="163">
        <f t="shared" si="68"/>
        <v>0</v>
      </c>
      <c r="F128" s="163">
        <f t="shared" si="68"/>
        <v>0</v>
      </c>
      <c r="G128" s="163">
        <f t="shared" si="68"/>
        <v>0</v>
      </c>
      <c r="H128" s="163">
        <f t="shared" si="68"/>
        <v>9000</v>
      </c>
      <c r="I128" s="163">
        <f t="shared" si="68"/>
        <v>0</v>
      </c>
      <c r="J128" s="163">
        <f t="shared" si="68"/>
        <v>0</v>
      </c>
      <c r="K128" s="163">
        <v>0</v>
      </c>
      <c r="L128" s="163">
        <f t="shared" si="68"/>
        <v>0</v>
      </c>
      <c r="M128" s="163">
        <f t="shared" si="68"/>
        <v>0</v>
      </c>
    </row>
    <row r="129" spans="1:13" ht="12.75" customHeight="1">
      <c r="A129" s="153">
        <v>3212</v>
      </c>
      <c r="B129" s="154" t="s">
        <v>54</v>
      </c>
      <c r="C129" s="152">
        <f t="shared" si="61"/>
        <v>9000</v>
      </c>
      <c r="D129" s="152"/>
      <c r="E129" s="152"/>
      <c r="F129" s="152"/>
      <c r="G129" s="152"/>
      <c r="H129" s="152">
        <v>9000</v>
      </c>
      <c r="I129" s="152"/>
      <c r="J129" s="152"/>
      <c r="K129" s="152"/>
      <c r="L129" s="152"/>
      <c r="M129" s="152"/>
    </row>
    <row r="130" spans="1:13" ht="26.25" customHeight="1">
      <c r="A130" s="216" t="s">
        <v>120</v>
      </c>
      <c r="B130" s="217"/>
      <c r="C130" s="175">
        <f t="shared" si="61"/>
        <v>51000</v>
      </c>
      <c r="D130" s="175">
        <f aca="true" t="shared" si="69" ref="D130:M130">D131</f>
        <v>0</v>
      </c>
      <c r="E130" s="175">
        <f t="shared" si="69"/>
        <v>0</v>
      </c>
      <c r="F130" s="175">
        <f t="shared" si="69"/>
        <v>0</v>
      </c>
      <c r="G130" s="175">
        <f t="shared" si="69"/>
        <v>0</v>
      </c>
      <c r="H130" s="175">
        <f t="shared" si="69"/>
        <v>0</v>
      </c>
      <c r="I130" s="175">
        <f>I131</f>
        <v>0</v>
      </c>
      <c r="J130" s="175">
        <f t="shared" si="69"/>
        <v>51000</v>
      </c>
      <c r="K130" s="175">
        <v>0</v>
      </c>
      <c r="L130" s="175">
        <f t="shared" si="69"/>
        <v>0</v>
      </c>
      <c r="M130" s="175">
        <f t="shared" si="69"/>
        <v>0</v>
      </c>
    </row>
    <row r="131" spans="1:13" ht="12.75" customHeight="1">
      <c r="A131" s="167">
        <v>3</v>
      </c>
      <c r="B131" s="168" t="s">
        <v>29</v>
      </c>
      <c r="C131" s="162">
        <f t="shared" si="61"/>
        <v>51000</v>
      </c>
      <c r="D131" s="162">
        <f aca="true" t="shared" si="70" ref="D131:J131">D132+D139</f>
        <v>0</v>
      </c>
      <c r="E131" s="162">
        <f t="shared" si="70"/>
        <v>0</v>
      </c>
      <c r="F131" s="162">
        <f t="shared" si="70"/>
        <v>0</v>
      </c>
      <c r="G131" s="162">
        <f t="shared" si="70"/>
        <v>0</v>
      </c>
      <c r="H131" s="162">
        <f t="shared" si="70"/>
        <v>0</v>
      </c>
      <c r="I131" s="162">
        <f t="shared" si="70"/>
        <v>0</v>
      </c>
      <c r="J131" s="162">
        <f t="shared" si="70"/>
        <v>51000</v>
      </c>
      <c r="K131" s="162">
        <v>0</v>
      </c>
      <c r="L131" s="162">
        <v>0</v>
      </c>
      <c r="M131" s="162">
        <f>M132+M139</f>
        <v>0</v>
      </c>
    </row>
    <row r="132" spans="1:13" ht="12.75" customHeight="1">
      <c r="A132" s="147">
        <v>32</v>
      </c>
      <c r="B132" s="170" t="s">
        <v>34</v>
      </c>
      <c r="C132" s="149">
        <f t="shared" si="61"/>
        <v>51000</v>
      </c>
      <c r="D132" s="149">
        <v>0</v>
      </c>
      <c r="E132" s="149">
        <f aca="true" t="shared" si="71" ref="E132:J132">E134+E136</f>
        <v>0</v>
      </c>
      <c r="F132" s="149">
        <f t="shared" si="71"/>
        <v>0</v>
      </c>
      <c r="G132" s="149">
        <f t="shared" si="71"/>
        <v>0</v>
      </c>
      <c r="H132" s="149">
        <f t="shared" si="71"/>
        <v>0</v>
      </c>
      <c r="I132" s="149">
        <f t="shared" si="71"/>
        <v>0</v>
      </c>
      <c r="J132" s="149">
        <f t="shared" si="71"/>
        <v>51000</v>
      </c>
      <c r="K132" s="149">
        <v>0</v>
      </c>
      <c r="L132" s="149">
        <v>0</v>
      </c>
      <c r="M132" s="149">
        <f>M134+M136</f>
        <v>0</v>
      </c>
    </row>
    <row r="133" spans="1:13" s="184" customFormat="1" ht="12.75" customHeight="1">
      <c r="A133" s="181">
        <v>324</v>
      </c>
      <c r="B133" s="182" t="s">
        <v>70</v>
      </c>
      <c r="C133" s="183">
        <f t="shared" si="61"/>
        <v>51000</v>
      </c>
      <c r="D133" s="183"/>
      <c r="E133" s="183"/>
      <c r="F133" s="183"/>
      <c r="G133" s="183"/>
      <c r="H133" s="183"/>
      <c r="I133" s="183"/>
      <c r="J133" s="183">
        <f>J134</f>
        <v>51000</v>
      </c>
      <c r="K133" s="183"/>
      <c r="L133" s="183"/>
      <c r="M133" s="183"/>
    </row>
    <row r="134" spans="1:13" ht="12.75" customHeight="1">
      <c r="A134" s="153">
        <v>3241</v>
      </c>
      <c r="B134" s="180" t="s">
        <v>70</v>
      </c>
      <c r="C134" s="183">
        <f t="shared" si="61"/>
        <v>51000</v>
      </c>
      <c r="D134" s="152"/>
      <c r="E134" s="152"/>
      <c r="F134" s="152"/>
      <c r="G134" s="152"/>
      <c r="H134" s="152"/>
      <c r="I134" s="152"/>
      <c r="J134" s="152">
        <v>51000</v>
      </c>
      <c r="K134" s="152"/>
      <c r="L134" s="152"/>
      <c r="M134" s="152"/>
    </row>
    <row r="135" spans="1:13" ht="12.75">
      <c r="A135" s="218" t="s">
        <v>124</v>
      </c>
      <c r="B135" s="218"/>
      <c r="C135" s="175">
        <f t="shared" si="61"/>
        <v>92000</v>
      </c>
      <c r="D135" s="175">
        <f aca="true" t="shared" si="72" ref="D135:M136">D136</f>
        <v>10000</v>
      </c>
      <c r="E135" s="175">
        <f t="shared" si="72"/>
        <v>0</v>
      </c>
      <c r="F135" s="175">
        <f t="shared" si="72"/>
        <v>0</v>
      </c>
      <c r="G135" s="175">
        <f t="shared" si="72"/>
        <v>0</v>
      </c>
      <c r="H135" s="175">
        <f t="shared" si="72"/>
        <v>0</v>
      </c>
      <c r="I135" s="175">
        <f t="shared" si="72"/>
        <v>0</v>
      </c>
      <c r="J135" s="175">
        <f t="shared" si="72"/>
        <v>0</v>
      </c>
      <c r="K135" s="175">
        <v>0</v>
      </c>
      <c r="L135" s="175">
        <f t="shared" si="72"/>
        <v>82000</v>
      </c>
      <c r="M135" s="175">
        <f t="shared" si="72"/>
        <v>0</v>
      </c>
    </row>
    <row r="136" spans="1:13" ht="12.75">
      <c r="A136" s="167">
        <v>3</v>
      </c>
      <c r="B136" s="168" t="s">
        <v>29</v>
      </c>
      <c r="C136" s="162">
        <f>C137</f>
        <v>169300</v>
      </c>
      <c r="D136" s="162">
        <f t="shared" si="72"/>
        <v>10000</v>
      </c>
      <c r="E136" s="162">
        <f t="shared" si="72"/>
        <v>0</v>
      </c>
      <c r="F136" s="162">
        <f t="shared" si="72"/>
        <v>0</v>
      </c>
      <c r="G136" s="162">
        <f t="shared" si="72"/>
        <v>0</v>
      </c>
      <c r="H136" s="162">
        <f t="shared" si="72"/>
        <v>0</v>
      </c>
      <c r="I136" s="162">
        <f t="shared" si="72"/>
        <v>0</v>
      </c>
      <c r="J136" s="162">
        <f t="shared" si="72"/>
        <v>0</v>
      </c>
      <c r="K136" s="162">
        <f>K137</f>
        <v>0</v>
      </c>
      <c r="L136" s="162">
        <f>L137</f>
        <v>82000</v>
      </c>
      <c r="M136" s="162">
        <f t="shared" si="72"/>
        <v>0</v>
      </c>
    </row>
    <row r="137" spans="1:13" ht="12.75">
      <c r="A137" s="169">
        <v>32</v>
      </c>
      <c r="B137" s="170" t="s">
        <v>34</v>
      </c>
      <c r="C137" s="149">
        <f>C138+C140+C143</f>
        <v>169300</v>
      </c>
      <c r="D137" s="149">
        <f>D138+D140</f>
        <v>10000</v>
      </c>
      <c r="E137" s="149">
        <f aca="true" t="shared" si="73" ref="E137:J137">E138+E140+E143</f>
        <v>0</v>
      </c>
      <c r="F137" s="149"/>
      <c r="G137" s="149"/>
      <c r="H137" s="149"/>
      <c r="I137" s="149">
        <f t="shared" si="73"/>
        <v>0</v>
      </c>
      <c r="J137" s="149">
        <f t="shared" si="73"/>
        <v>0</v>
      </c>
      <c r="K137" s="149">
        <v>0</v>
      </c>
      <c r="L137" s="149">
        <f>L138+L140+L143</f>
        <v>82000</v>
      </c>
      <c r="M137" s="149">
        <f>M138+M140+M143</f>
        <v>0</v>
      </c>
    </row>
    <row r="138" spans="1:13" ht="12.75" customHeight="1">
      <c r="A138" s="150">
        <v>321</v>
      </c>
      <c r="B138" s="151" t="s">
        <v>35</v>
      </c>
      <c r="C138" s="163">
        <f>C139</f>
        <v>62000</v>
      </c>
      <c r="D138" s="163"/>
      <c r="E138" s="163">
        <f aca="true" t="shared" si="74" ref="E138:M138">E139+E140+E141</f>
        <v>0</v>
      </c>
      <c r="F138" s="163">
        <f t="shared" si="74"/>
        <v>0</v>
      </c>
      <c r="G138" s="163">
        <f t="shared" si="74"/>
        <v>0</v>
      </c>
      <c r="H138" s="163">
        <f t="shared" si="74"/>
        <v>0</v>
      </c>
      <c r="I138" s="163">
        <f t="shared" si="74"/>
        <v>0</v>
      </c>
      <c r="J138" s="163">
        <f t="shared" si="74"/>
        <v>0</v>
      </c>
      <c r="K138" s="163">
        <v>0</v>
      </c>
      <c r="L138" s="163">
        <f>L139</f>
        <v>62000</v>
      </c>
      <c r="M138" s="163">
        <f t="shared" si="74"/>
        <v>0</v>
      </c>
    </row>
    <row r="139" spans="1:13" ht="12.75" customHeight="1">
      <c r="A139" s="153">
        <v>3211</v>
      </c>
      <c r="B139" s="154" t="s">
        <v>53</v>
      </c>
      <c r="C139" s="152">
        <v>62000</v>
      </c>
      <c r="D139" s="152"/>
      <c r="E139" s="152"/>
      <c r="F139" s="152"/>
      <c r="G139" s="152"/>
      <c r="H139" s="152"/>
      <c r="I139" s="152"/>
      <c r="J139" s="152"/>
      <c r="K139" s="152">
        <v>0</v>
      </c>
      <c r="L139" s="152">
        <v>62000</v>
      </c>
      <c r="M139" s="152"/>
    </row>
    <row r="140" spans="1:13" ht="26.25" customHeight="1">
      <c r="A140" s="150">
        <v>329</v>
      </c>
      <c r="B140" s="151" t="s">
        <v>38</v>
      </c>
      <c r="C140" s="163">
        <f>C141</f>
        <v>30000</v>
      </c>
      <c r="D140" s="163">
        <v>10000</v>
      </c>
      <c r="E140" s="163">
        <f aca="true" t="shared" si="75" ref="E140:J140">SUM(E141:E145)</f>
        <v>0</v>
      </c>
      <c r="F140" s="163"/>
      <c r="G140" s="163"/>
      <c r="H140" s="163"/>
      <c r="I140" s="163">
        <f t="shared" si="75"/>
        <v>0</v>
      </c>
      <c r="J140" s="163">
        <f t="shared" si="75"/>
        <v>0</v>
      </c>
      <c r="K140" s="163">
        <f>K141</f>
        <v>0</v>
      </c>
      <c r="L140" s="163">
        <f>SUM(L141:L145)</f>
        <v>20000</v>
      </c>
      <c r="M140" s="163">
        <f>SUM(M141:M145)</f>
        <v>0</v>
      </c>
    </row>
    <row r="141" spans="1:13" ht="12.75" customHeight="1">
      <c r="A141" s="153">
        <v>3299</v>
      </c>
      <c r="B141" s="154" t="s">
        <v>38</v>
      </c>
      <c r="C141" s="152">
        <v>30000</v>
      </c>
      <c r="D141" s="152">
        <v>10000</v>
      </c>
      <c r="E141" s="152"/>
      <c r="F141" s="152"/>
      <c r="G141" s="152"/>
      <c r="H141" s="152"/>
      <c r="I141" s="152"/>
      <c r="J141" s="152"/>
      <c r="K141" s="152">
        <v>0</v>
      </c>
      <c r="L141" s="152">
        <v>20000</v>
      </c>
      <c r="M141" s="152"/>
    </row>
    <row r="142" spans="1:13" ht="12.75">
      <c r="A142" s="153"/>
      <c r="B142" s="174"/>
      <c r="C142" s="152">
        <f>SUM(D142:M142)</f>
        <v>0</v>
      </c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s="12" customFormat="1" ht="12.75" customHeight="1">
      <c r="A143" s="220" t="s">
        <v>107</v>
      </c>
      <c r="B143" s="220"/>
      <c r="C143" s="158">
        <f>C144+C154</f>
        <v>77300</v>
      </c>
      <c r="D143" s="158">
        <f aca="true" t="shared" si="76" ref="D143:M143">D144+D154</f>
        <v>20000</v>
      </c>
      <c r="E143" s="158">
        <f t="shared" si="76"/>
        <v>0</v>
      </c>
      <c r="F143" s="158">
        <f t="shared" si="76"/>
        <v>30300</v>
      </c>
      <c r="G143" s="158">
        <f t="shared" si="76"/>
        <v>22000</v>
      </c>
      <c r="H143" s="158">
        <f t="shared" si="76"/>
        <v>5000</v>
      </c>
      <c r="I143" s="158">
        <f t="shared" si="76"/>
        <v>0</v>
      </c>
      <c r="J143" s="158">
        <f t="shared" si="76"/>
        <v>0</v>
      </c>
      <c r="K143" s="158">
        <f t="shared" si="76"/>
        <v>0</v>
      </c>
      <c r="L143" s="158">
        <f t="shared" si="76"/>
        <v>0</v>
      </c>
      <c r="M143" s="158">
        <f t="shared" si="76"/>
        <v>0</v>
      </c>
    </row>
    <row r="144" spans="1:13" s="12" customFormat="1" ht="12.75" customHeight="1">
      <c r="A144" s="176" t="s">
        <v>108</v>
      </c>
      <c r="B144" s="177"/>
      <c r="C144" s="175">
        <f>SUM(D144:K144)</f>
        <v>77300</v>
      </c>
      <c r="D144" s="175">
        <f aca="true" t="shared" si="77" ref="D144:M144">D145</f>
        <v>20000</v>
      </c>
      <c r="E144" s="175">
        <f t="shared" si="77"/>
        <v>0</v>
      </c>
      <c r="F144" s="175">
        <f t="shared" si="77"/>
        <v>30300</v>
      </c>
      <c r="G144" s="175">
        <f t="shared" si="77"/>
        <v>22000</v>
      </c>
      <c r="H144" s="175">
        <f t="shared" si="77"/>
        <v>5000</v>
      </c>
      <c r="I144" s="175">
        <f t="shared" si="77"/>
        <v>0</v>
      </c>
      <c r="J144" s="175">
        <f t="shared" si="77"/>
        <v>0</v>
      </c>
      <c r="K144" s="175">
        <v>0</v>
      </c>
      <c r="L144" s="175">
        <f t="shared" si="77"/>
        <v>0</v>
      </c>
      <c r="M144" s="175">
        <f t="shared" si="77"/>
        <v>0</v>
      </c>
    </row>
    <row r="145" spans="1:13" s="12" customFormat="1" ht="25.5">
      <c r="A145" s="144">
        <v>4</v>
      </c>
      <c r="B145" s="161" t="s">
        <v>42</v>
      </c>
      <c r="C145" s="162">
        <f aca="true" t="shared" si="78" ref="C145:C159">SUM(D145:K145)</f>
        <v>77300</v>
      </c>
      <c r="D145" s="162">
        <f aca="true" t="shared" si="79" ref="D145:L145">D146</f>
        <v>20000</v>
      </c>
      <c r="E145" s="162">
        <f t="shared" si="79"/>
        <v>0</v>
      </c>
      <c r="F145" s="162">
        <f t="shared" si="79"/>
        <v>30300</v>
      </c>
      <c r="G145" s="162">
        <f t="shared" si="79"/>
        <v>22000</v>
      </c>
      <c r="H145" s="162">
        <f t="shared" si="79"/>
        <v>5000</v>
      </c>
      <c r="I145" s="162">
        <f t="shared" si="79"/>
        <v>0</v>
      </c>
      <c r="J145" s="162">
        <f>J146</f>
        <v>0</v>
      </c>
      <c r="K145" s="162">
        <v>0</v>
      </c>
      <c r="L145" s="162">
        <f t="shared" si="79"/>
        <v>0</v>
      </c>
      <c r="M145" s="162">
        <f>M146</f>
        <v>0</v>
      </c>
    </row>
    <row r="146" spans="1:13" s="12" customFormat="1" ht="25.5">
      <c r="A146" s="147">
        <v>42</v>
      </c>
      <c r="B146" s="148" t="s">
        <v>43</v>
      </c>
      <c r="C146" s="149">
        <f t="shared" si="78"/>
        <v>77300</v>
      </c>
      <c r="D146" s="149">
        <f aca="true" t="shared" si="80" ref="D146:I146">D147+D151</f>
        <v>20000</v>
      </c>
      <c r="E146" s="149">
        <f t="shared" si="80"/>
        <v>0</v>
      </c>
      <c r="F146" s="149">
        <f t="shared" si="80"/>
        <v>30300</v>
      </c>
      <c r="G146" s="149">
        <f t="shared" si="80"/>
        <v>22000</v>
      </c>
      <c r="H146" s="149">
        <f t="shared" si="80"/>
        <v>5000</v>
      </c>
      <c r="I146" s="149">
        <f t="shared" si="80"/>
        <v>0</v>
      </c>
      <c r="J146" s="149">
        <f>J147+J151</f>
        <v>0</v>
      </c>
      <c r="K146" s="149">
        <v>0</v>
      </c>
      <c r="L146" s="149">
        <f>L147+L151</f>
        <v>0</v>
      </c>
      <c r="M146" s="149">
        <f>M147+M151</f>
        <v>0</v>
      </c>
    </row>
    <row r="147" spans="1:13" ht="12.75">
      <c r="A147" s="150">
        <v>422</v>
      </c>
      <c r="B147" s="151" t="s">
        <v>41</v>
      </c>
      <c r="C147" s="163">
        <f t="shared" si="78"/>
        <v>72300</v>
      </c>
      <c r="D147" s="163">
        <f>D148+D149+D150</f>
        <v>20000</v>
      </c>
      <c r="E147" s="163">
        <f aca="true" t="shared" si="81" ref="E147:M147">E148+E149+E150</f>
        <v>0</v>
      </c>
      <c r="F147" s="163">
        <f>F148+F149+F150</f>
        <v>27300</v>
      </c>
      <c r="G147" s="163">
        <f t="shared" si="81"/>
        <v>20000</v>
      </c>
      <c r="H147" s="163">
        <f t="shared" si="81"/>
        <v>5000</v>
      </c>
      <c r="I147" s="163">
        <f t="shared" si="81"/>
        <v>0</v>
      </c>
      <c r="J147" s="163">
        <f t="shared" si="81"/>
        <v>0</v>
      </c>
      <c r="K147" s="163">
        <v>0</v>
      </c>
      <c r="L147" s="163">
        <f t="shared" si="81"/>
        <v>0</v>
      </c>
      <c r="M147" s="163">
        <f t="shared" si="81"/>
        <v>0</v>
      </c>
    </row>
    <row r="148" spans="1:13" ht="12.75" customHeight="1">
      <c r="A148" s="153">
        <v>4221</v>
      </c>
      <c r="B148" s="154" t="s">
        <v>77</v>
      </c>
      <c r="C148" s="152">
        <f t="shared" si="78"/>
        <v>0</v>
      </c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1:13" ht="12.75" customHeight="1">
      <c r="A149" s="153">
        <v>4222</v>
      </c>
      <c r="B149" s="154" t="s">
        <v>78</v>
      </c>
      <c r="C149" s="152">
        <f t="shared" si="78"/>
        <v>72300</v>
      </c>
      <c r="D149" s="152">
        <v>20000</v>
      </c>
      <c r="E149" s="152"/>
      <c r="F149" s="152">
        <v>27300</v>
      </c>
      <c r="G149" s="152">
        <v>20000</v>
      </c>
      <c r="H149" s="152">
        <v>5000</v>
      </c>
      <c r="I149" s="152"/>
      <c r="J149" s="152"/>
      <c r="K149" s="152"/>
      <c r="L149" s="152"/>
      <c r="M149" s="152"/>
    </row>
    <row r="150" spans="1:13" s="12" customFormat="1" ht="12.75" customHeight="1">
      <c r="A150" s="153">
        <v>4227</v>
      </c>
      <c r="B150" s="154" t="s">
        <v>79</v>
      </c>
      <c r="C150" s="152">
        <f t="shared" si="78"/>
        <v>0</v>
      </c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ht="25.5">
      <c r="A151" s="150">
        <v>424</v>
      </c>
      <c r="B151" s="151" t="s">
        <v>44</v>
      </c>
      <c r="C151" s="163">
        <f t="shared" si="78"/>
        <v>5000</v>
      </c>
      <c r="D151" s="163">
        <f aca="true" t="shared" si="82" ref="D151:M151">D152</f>
        <v>0</v>
      </c>
      <c r="E151" s="163">
        <f t="shared" si="82"/>
        <v>0</v>
      </c>
      <c r="F151" s="163">
        <f t="shared" si="82"/>
        <v>3000</v>
      </c>
      <c r="G151" s="163">
        <f t="shared" si="82"/>
        <v>2000</v>
      </c>
      <c r="H151" s="163">
        <f t="shared" si="82"/>
        <v>0</v>
      </c>
      <c r="I151" s="163">
        <f t="shared" si="82"/>
        <v>0</v>
      </c>
      <c r="J151" s="163">
        <f t="shared" si="82"/>
        <v>0</v>
      </c>
      <c r="K151" s="163">
        <v>0</v>
      </c>
      <c r="L151" s="163">
        <f t="shared" si="82"/>
        <v>0</v>
      </c>
      <c r="M151" s="163">
        <f t="shared" si="82"/>
        <v>0</v>
      </c>
    </row>
    <row r="152" spans="1:13" ht="12.75" customHeight="1">
      <c r="A152" s="153">
        <v>4241</v>
      </c>
      <c r="B152" s="154" t="s">
        <v>80</v>
      </c>
      <c r="C152" s="152">
        <f t="shared" si="78"/>
        <v>5000</v>
      </c>
      <c r="D152" s="152"/>
      <c r="E152" s="152"/>
      <c r="F152" s="152">
        <v>3000</v>
      </c>
      <c r="G152" s="152">
        <v>2000</v>
      </c>
      <c r="H152" s="152"/>
      <c r="I152" s="152"/>
      <c r="J152" s="152"/>
      <c r="K152" s="152"/>
      <c r="L152" s="152"/>
      <c r="M152" s="152"/>
    </row>
    <row r="153" spans="1:13" ht="12.75">
      <c r="A153" s="153"/>
      <c r="B153" s="154"/>
      <c r="C153" s="152">
        <f t="shared" si="78"/>
        <v>0</v>
      </c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 s="12" customFormat="1" ht="12.75">
      <c r="A154" s="176" t="s">
        <v>90</v>
      </c>
      <c r="B154" s="177"/>
      <c r="C154" s="175">
        <f t="shared" si="78"/>
        <v>0</v>
      </c>
      <c r="D154" s="175">
        <f>'PLAN RASHODA I IZDATAKA'!D155</f>
        <v>0</v>
      </c>
      <c r="E154" s="175">
        <f>'PLAN RASHODA I IZDATAKA'!E155</f>
        <v>0</v>
      </c>
      <c r="F154" s="175">
        <f>'PLAN RASHODA I IZDATAKA'!F155</f>
        <v>0</v>
      </c>
      <c r="G154" s="175">
        <f>'PLAN RASHODA I IZDATAKA'!G155</f>
        <v>0</v>
      </c>
      <c r="H154" s="175">
        <f>'PLAN RASHODA I IZDATAKA'!H155</f>
        <v>0</v>
      </c>
      <c r="I154" s="175">
        <f>'PLAN RASHODA I IZDATAKA'!I155</f>
        <v>0</v>
      </c>
      <c r="J154" s="175">
        <f>'PLAN RASHODA I IZDATAKA'!J155</f>
        <v>0</v>
      </c>
      <c r="K154" s="175">
        <v>0</v>
      </c>
      <c r="L154" s="175">
        <f>'PLAN RASHODA I IZDATAKA'!L155</f>
        <v>0</v>
      </c>
      <c r="M154" s="175">
        <f>'PLAN RASHODA I IZDATAKA'!M155</f>
        <v>0</v>
      </c>
    </row>
    <row r="155" spans="1:13" s="12" customFormat="1" ht="25.5">
      <c r="A155" s="144">
        <v>4</v>
      </c>
      <c r="B155" s="161" t="s">
        <v>42</v>
      </c>
      <c r="C155" s="162">
        <f t="shared" si="78"/>
        <v>0</v>
      </c>
      <c r="D155" s="162">
        <f aca="true" t="shared" si="83" ref="D155:M155">D156</f>
        <v>0</v>
      </c>
      <c r="E155" s="162">
        <f t="shared" si="83"/>
        <v>0</v>
      </c>
      <c r="F155" s="162">
        <f t="shared" si="83"/>
        <v>0</v>
      </c>
      <c r="G155" s="162">
        <f t="shared" si="83"/>
        <v>0</v>
      </c>
      <c r="H155" s="162">
        <f t="shared" si="83"/>
        <v>0</v>
      </c>
      <c r="I155" s="162">
        <f t="shared" si="83"/>
        <v>0</v>
      </c>
      <c r="J155" s="162">
        <f t="shared" si="83"/>
        <v>0</v>
      </c>
      <c r="K155" s="162">
        <v>0</v>
      </c>
      <c r="L155" s="162">
        <f t="shared" si="83"/>
        <v>0</v>
      </c>
      <c r="M155" s="162">
        <f t="shared" si="83"/>
        <v>0</v>
      </c>
    </row>
    <row r="156" spans="1:13" s="12" customFormat="1" ht="25.5">
      <c r="A156" s="147">
        <v>45</v>
      </c>
      <c r="B156" s="148" t="s">
        <v>84</v>
      </c>
      <c r="C156" s="149">
        <f t="shared" si="78"/>
        <v>0</v>
      </c>
      <c r="D156" s="149">
        <f aca="true" t="shared" si="84" ref="D156:M156">D157</f>
        <v>0</v>
      </c>
      <c r="E156" s="149">
        <f t="shared" si="84"/>
        <v>0</v>
      </c>
      <c r="F156" s="149">
        <f t="shared" si="84"/>
        <v>0</v>
      </c>
      <c r="G156" s="149">
        <f t="shared" si="84"/>
        <v>0</v>
      </c>
      <c r="H156" s="149">
        <f t="shared" si="84"/>
        <v>0</v>
      </c>
      <c r="I156" s="149">
        <f t="shared" si="84"/>
        <v>0</v>
      </c>
      <c r="J156" s="149">
        <f t="shared" si="84"/>
        <v>0</v>
      </c>
      <c r="K156" s="149">
        <v>0</v>
      </c>
      <c r="L156" s="149">
        <f t="shared" si="84"/>
        <v>0</v>
      </c>
      <c r="M156" s="149">
        <f t="shared" si="84"/>
        <v>0</v>
      </c>
    </row>
    <row r="157" spans="1:13" s="12" customFormat="1" ht="25.5">
      <c r="A157" s="150">
        <v>451</v>
      </c>
      <c r="B157" s="151" t="s">
        <v>85</v>
      </c>
      <c r="C157" s="163">
        <f t="shared" si="78"/>
        <v>0</v>
      </c>
      <c r="D157" s="163">
        <f aca="true" t="shared" si="85" ref="D157:M157">D158</f>
        <v>0</v>
      </c>
      <c r="E157" s="163">
        <f t="shared" si="85"/>
        <v>0</v>
      </c>
      <c r="F157" s="163">
        <f t="shared" si="85"/>
        <v>0</v>
      </c>
      <c r="G157" s="163">
        <f t="shared" si="85"/>
        <v>0</v>
      </c>
      <c r="H157" s="163">
        <f t="shared" si="85"/>
        <v>0</v>
      </c>
      <c r="I157" s="163">
        <f t="shared" si="85"/>
        <v>0</v>
      </c>
      <c r="J157" s="163">
        <f t="shared" si="85"/>
        <v>0</v>
      </c>
      <c r="K157" s="163">
        <v>0</v>
      </c>
      <c r="L157" s="163">
        <f t="shared" si="85"/>
        <v>0</v>
      </c>
      <c r="M157" s="163">
        <f t="shared" si="85"/>
        <v>0</v>
      </c>
    </row>
    <row r="158" spans="1:13" ht="26.25" customHeight="1">
      <c r="A158" s="153">
        <v>4511</v>
      </c>
      <c r="B158" s="154" t="s">
        <v>85</v>
      </c>
      <c r="C158" s="152">
        <f t="shared" si="78"/>
        <v>0</v>
      </c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ht="12.75" customHeight="1">
      <c r="A159" s="153"/>
      <c r="B159" s="154"/>
      <c r="C159" s="152">
        <f t="shared" si="78"/>
        <v>0</v>
      </c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27" customHeight="1">
      <c r="A160" s="221" t="s">
        <v>96</v>
      </c>
      <c r="B160" s="221"/>
      <c r="C160" s="158">
        <f aca="true" t="shared" si="86" ref="C160:C166">SUM(D160:K160)</f>
        <v>0</v>
      </c>
      <c r="D160" s="158">
        <f aca="true" t="shared" si="87" ref="D160:M160">D161</f>
        <v>0</v>
      </c>
      <c r="E160" s="158">
        <f t="shared" si="87"/>
        <v>0</v>
      </c>
      <c r="F160" s="158">
        <f t="shared" si="87"/>
        <v>0</v>
      </c>
      <c r="G160" s="158">
        <f t="shared" si="87"/>
        <v>0</v>
      </c>
      <c r="H160" s="158">
        <f t="shared" si="87"/>
        <v>0</v>
      </c>
      <c r="I160" s="158">
        <f t="shared" si="87"/>
        <v>0</v>
      </c>
      <c r="J160" s="158">
        <f t="shared" si="87"/>
        <v>0</v>
      </c>
      <c r="K160" s="158">
        <v>0</v>
      </c>
      <c r="L160" s="158">
        <f t="shared" si="87"/>
        <v>0</v>
      </c>
      <c r="M160" s="158">
        <f t="shared" si="87"/>
        <v>0</v>
      </c>
    </row>
    <row r="161" spans="1:13" ht="26.25" customHeight="1">
      <c r="A161" s="215" t="s">
        <v>97</v>
      </c>
      <c r="B161" s="215"/>
      <c r="C161" s="160">
        <f t="shared" si="86"/>
        <v>0</v>
      </c>
      <c r="D161" s="160">
        <f aca="true" t="shared" si="88" ref="D161:M161">D162</f>
        <v>0</v>
      </c>
      <c r="E161" s="160">
        <f t="shared" si="88"/>
        <v>0</v>
      </c>
      <c r="F161" s="160">
        <f t="shared" si="88"/>
        <v>0</v>
      </c>
      <c r="G161" s="160">
        <f t="shared" si="88"/>
        <v>0</v>
      </c>
      <c r="H161" s="160">
        <f t="shared" si="88"/>
        <v>0</v>
      </c>
      <c r="I161" s="160">
        <f t="shared" si="88"/>
        <v>0</v>
      </c>
      <c r="J161" s="160">
        <f t="shared" si="88"/>
        <v>0</v>
      </c>
      <c r="K161" s="160">
        <v>0</v>
      </c>
      <c r="L161" s="160">
        <f t="shared" si="88"/>
        <v>0</v>
      </c>
      <c r="M161" s="160">
        <f t="shared" si="88"/>
        <v>0</v>
      </c>
    </row>
    <row r="162" spans="1:13" ht="18" customHeight="1">
      <c r="A162" s="178">
        <v>3</v>
      </c>
      <c r="B162" s="168" t="s">
        <v>29</v>
      </c>
      <c r="C162" s="162">
        <f t="shared" si="86"/>
        <v>0</v>
      </c>
      <c r="D162" s="162">
        <f aca="true" t="shared" si="89" ref="D162:M162">D163</f>
        <v>0</v>
      </c>
      <c r="E162" s="162">
        <f t="shared" si="89"/>
        <v>0</v>
      </c>
      <c r="F162" s="162">
        <f t="shared" si="89"/>
        <v>0</v>
      </c>
      <c r="G162" s="162">
        <f t="shared" si="89"/>
        <v>0</v>
      </c>
      <c r="H162" s="162">
        <f t="shared" si="89"/>
        <v>0</v>
      </c>
      <c r="I162" s="162">
        <f t="shared" si="89"/>
        <v>0</v>
      </c>
      <c r="J162" s="162">
        <f t="shared" si="89"/>
        <v>0</v>
      </c>
      <c r="K162" s="162">
        <v>0</v>
      </c>
      <c r="L162" s="162">
        <f t="shared" si="89"/>
        <v>0</v>
      </c>
      <c r="M162" s="162">
        <f t="shared" si="89"/>
        <v>0</v>
      </c>
    </row>
    <row r="163" spans="1:13" ht="12.75">
      <c r="A163" s="169">
        <v>32</v>
      </c>
      <c r="B163" s="170" t="s">
        <v>34</v>
      </c>
      <c r="C163" s="149">
        <f t="shared" si="86"/>
        <v>0</v>
      </c>
      <c r="D163" s="149">
        <f aca="true" t="shared" si="90" ref="D163:M163">D164</f>
        <v>0</v>
      </c>
      <c r="E163" s="149">
        <f t="shared" si="90"/>
        <v>0</v>
      </c>
      <c r="F163" s="149">
        <f t="shared" si="90"/>
        <v>0</v>
      </c>
      <c r="G163" s="149">
        <f t="shared" si="90"/>
        <v>0</v>
      </c>
      <c r="H163" s="149">
        <f t="shared" si="90"/>
        <v>0</v>
      </c>
      <c r="I163" s="149">
        <f t="shared" si="90"/>
        <v>0</v>
      </c>
      <c r="J163" s="149">
        <f t="shared" si="90"/>
        <v>0</v>
      </c>
      <c r="K163" s="149">
        <v>0</v>
      </c>
      <c r="L163" s="149">
        <f t="shared" si="90"/>
        <v>0</v>
      </c>
      <c r="M163" s="149">
        <f t="shared" si="90"/>
        <v>0</v>
      </c>
    </row>
    <row r="164" spans="1:13" ht="12.75">
      <c r="A164" s="171">
        <v>323</v>
      </c>
      <c r="B164" s="172" t="s">
        <v>37</v>
      </c>
      <c r="C164" s="163">
        <f t="shared" si="86"/>
        <v>0</v>
      </c>
      <c r="D164" s="163">
        <f aca="true" t="shared" si="91" ref="D164:M164">D165</f>
        <v>0</v>
      </c>
      <c r="E164" s="163">
        <f t="shared" si="91"/>
        <v>0</v>
      </c>
      <c r="F164" s="163">
        <f t="shared" si="91"/>
        <v>0</v>
      </c>
      <c r="G164" s="163">
        <f t="shared" si="91"/>
        <v>0</v>
      </c>
      <c r="H164" s="163">
        <f t="shared" si="91"/>
        <v>0</v>
      </c>
      <c r="I164" s="163">
        <f t="shared" si="91"/>
        <v>0</v>
      </c>
      <c r="J164" s="163">
        <f t="shared" si="91"/>
        <v>0</v>
      </c>
      <c r="K164" s="163">
        <v>0</v>
      </c>
      <c r="L164" s="163">
        <f t="shared" si="91"/>
        <v>0</v>
      </c>
      <c r="M164" s="163">
        <f t="shared" si="91"/>
        <v>0</v>
      </c>
    </row>
    <row r="165" spans="1:13" ht="12.75" customHeight="1">
      <c r="A165" s="153">
        <v>3232</v>
      </c>
      <c r="B165" s="154" t="s">
        <v>64</v>
      </c>
      <c r="C165" s="152">
        <f t="shared" si="86"/>
        <v>0</v>
      </c>
      <c r="D165" s="152"/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/>
      <c r="M165" s="152"/>
    </row>
    <row r="166" spans="1:13" ht="12.75">
      <c r="A166" s="153"/>
      <c r="B166" s="154"/>
      <c r="C166" s="152">
        <f t="shared" si="86"/>
        <v>0</v>
      </c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s="12" customFormat="1" ht="12.75">
      <c r="A167" s="219" t="s">
        <v>83</v>
      </c>
      <c r="B167" s="219"/>
      <c r="C167" s="179">
        <f aca="true" t="shared" si="92" ref="C167:M167">C6+C25+C66+C73+C92+C143+C160</f>
        <v>7118756</v>
      </c>
      <c r="D167" s="179">
        <f t="shared" si="92"/>
        <v>555083</v>
      </c>
      <c r="E167" s="179">
        <f t="shared" si="92"/>
        <v>5651000</v>
      </c>
      <c r="F167" s="179">
        <f t="shared" si="92"/>
        <v>80173</v>
      </c>
      <c r="G167" s="179">
        <f t="shared" si="92"/>
        <v>268200</v>
      </c>
      <c r="H167" s="179">
        <f>H6+H25+H66+H73+H92+H143+H160</f>
        <v>408600</v>
      </c>
      <c r="I167" s="179">
        <f t="shared" si="92"/>
        <v>4000</v>
      </c>
      <c r="J167" s="179">
        <f t="shared" si="92"/>
        <v>51000</v>
      </c>
      <c r="K167" s="179">
        <f t="shared" si="92"/>
        <v>18700</v>
      </c>
      <c r="L167" s="179">
        <f t="shared" si="92"/>
        <v>82000</v>
      </c>
      <c r="M167" s="179">
        <f t="shared" si="92"/>
        <v>0</v>
      </c>
    </row>
    <row r="168" spans="1:13" ht="12.75">
      <c r="A168" s="86"/>
      <c r="B168" s="15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1:13" ht="12.75">
      <c r="A169" s="87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</sheetData>
  <sheetProtection/>
  <mergeCells count="18">
    <mergeCell ref="A93:B93"/>
    <mergeCell ref="A143:B143"/>
    <mergeCell ref="A66:B66"/>
    <mergeCell ref="A67:B67"/>
    <mergeCell ref="A160:B160"/>
    <mergeCell ref="A1:M1"/>
    <mergeCell ref="A130:B130"/>
    <mergeCell ref="A102:B102"/>
    <mergeCell ref="A161:B161"/>
    <mergeCell ref="A117:B117"/>
    <mergeCell ref="A107:B107"/>
    <mergeCell ref="A167:B167"/>
    <mergeCell ref="A6:B6"/>
    <mergeCell ref="A25:B25"/>
    <mergeCell ref="A73:B73"/>
    <mergeCell ref="A92:B92"/>
    <mergeCell ref="A26:B26"/>
    <mergeCell ref="A135:B13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Racunovotstvo</cp:lastModifiedBy>
  <cp:lastPrinted>2016-10-28T08:04:15Z</cp:lastPrinted>
  <dcterms:created xsi:type="dcterms:W3CDTF">2013-09-11T11:00:21Z</dcterms:created>
  <dcterms:modified xsi:type="dcterms:W3CDTF">2016-11-14T07:16:37Z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