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 activeTab="3"/>
  </bookViews>
  <sheets>
    <sheet name="OPĆI DIO" sheetId="1" r:id="rId1"/>
    <sheet name="OPĆI DIO 2" sheetId="4" r:id="rId2"/>
    <sheet name="PLAN PRIHODA" sheetId="2" r:id="rId3"/>
    <sheet name="PLAN RASHODA I IZDATAKA" sheetId="3" r:id="rId4"/>
  </sheets>
  <definedNames>
    <definedName name="_xlnm._FilterDatabase" localSheetId="3" hidden="1">'PLAN RASHODA I IZDATAKA'!#REF!</definedName>
    <definedName name="_xlnm.Print_Titles" localSheetId="2">'PLAN PRIHODA'!$1:$1</definedName>
    <definedName name="_xlnm.Print_Titles" localSheetId="3">'PLAN RASHODA I IZDATAKA'!$1:$2</definedName>
    <definedName name="_xlnm.Print_Area" localSheetId="0">'OPĆI DIO'!$A$1:$H$5</definedName>
    <definedName name="_xlnm.Print_Area" localSheetId="2">'PLAN PRIHODA'!$A$1:$I$56</definedName>
  </definedNames>
  <calcPr calcId="124519"/>
</workbook>
</file>

<file path=xl/calcChain.xml><?xml version="1.0" encoding="utf-8"?>
<calcChain xmlns="http://schemas.openxmlformats.org/spreadsheetml/2006/main">
  <c r="M148" i="3"/>
  <c r="M172" s="1"/>
  <c r="M149"/>
  <c r="M150"/>
  <c r="D25"/>
  <c r="D67"/>
  <c r="C67" s="1"/>
  <c r="D68"/>
  <c r="C70"/>
  <c r="C69"/>
  <c r="C68"/>
  <c r="H12" i="4"/>
  <c r="H22" s="1"/>
  <c r="G12"/>
  <c r="G22" s="1"/>
  <c r="F9"/>
  <c r="F6"/>
  <c r="F11" i="2"/>
  <c r="C126" i="3"/>
  <c r="C125" s="1"/>
  <c r="C131"/>
  <c r="C129" s="1"/>
  <c r="C134"/>
  <c r="C144"/>
  <c r="C143" s="1"/>
  <c r="C142" s="1"/>
  <c r="D162"/>
  <c r="D161" s="1"/>
  <c r="C139"/>
  <c r="C11"/>
  <c r="H40" i="2"/>
  <c r="G15"/>
  <c r="F9"/>
  <c r="F5"/>
  <c r="H5"/>
  <c r="E11"/>
  <c r="E24" s="1"/>
  <c r="H24"/>
  <c r="F7"/>
  <c r="D13"/>
  <c r="D24" s="1"/>
  <c r="C7"/>
  <c r="C24" s="1"/>
  <c r="B17"/>
  <c r="B24" s="1"/>
  <c r="C146" i="3"/>
  <c r="C145"/>
  <c r="D143"/>
  <c r="H89"/>
  <c r="K82"/>
  <c r="K81" s="1"/>
  <c r="K80" s="1"/>
  <c r="K79" s="1"/>
  <c r="K78" s="1"/>
  <c r="C92"/>
  <c r="K145"/>
  <c r="K143" s="1"/>
  <c r="K142" s="1"/>
  <c r="H127"/>
  <c r="C128"/>
  <c r="C127" s="1"/>
  <c r="J138"/>
  <c r="C138" s="1"/>
  <c r="C137" s="1"/>
  <c r="C136" s="1"/>
  <c r="C135" s="1"/>
  <c r="C111"/>
  <c r="D110"/>
  <c r="D109" s="1"/>
  <c r="K107"/>
  <c r="K29"/>
  <c r="E33"/>
  <c r="F33"/>
  <c r="G33"/>
  <c r="H33"/>
  <c r="I33"/>
  <c r="J33"/>
  <c r="K33"/>
  <c r="D33"/>
  <c r="C12"/>
  <c r="C13"/>
  <c r="C15"/>
  <c r="C17"/>
  <c r="C18"/>
  <c r="C21"/>
  <c r="C24"/>
  <c r="C63"/>
  <c r="C76"/>
  <c r="C87"/>
  <c r="C102"/>
  <c r="C153"/>
  <c r="C154"/>
  <c r="C155"/>
  <c r="C157"/>
  <c r="C158"/>
  <c r="C163"/>
  <c r="C83"/>
  <c r="C84"/>
  <c r="C85"/>
  <c r="C86"/>
  <c r="C88"/>
  <c r="C91"/>
  <c r="C95"/>
  <c r="C96"/>
  <c r="C77"/>
  <c r="C30"/>
  <c r="C31"/>
  <c r="C32"/>
  <c r="C34"/>
  <c r="C35"/>
  <c r="C36"/>
  <c r="C37"/>
  <c r="C39"/>
  <c r="C40"/>
  <c r="C41"/>
  <c r="C42"/>
  <c r="C43"/>
  <c r="C44"/>
  <c r="C45"/>
  <c r="C46"/>
  <c r="C48"/>
  <c r="C50"/>
  <c r="C51"/>
  <c r="C52"/>
  <c r="C53"/>
  <c r="C55"/>
  <c r="C58"/>
  <c r="K148"/>
  <c r="C170"/>
  <c r="C171"/>
  <c r="F152"/>
  <c r="D152"/>
  <c r="C147"/>
  <c r="D115"/>
  <c r="D117"/>
  <c r="D120"/>
  <c r="C116"/>
  <c r="C118"/>
  <c r="C119"/>
  <c r="C121"/>
  <c r="C103"/>
  <c r="C106"/>
  <c r="E101"/>
  <c r="E100" s="1"/>
  <c r="F101"/>
  <c r="F100" s="1"/>
  <c r="G101"/>
  <c r="G100" s="1"/>
  <c r="H101"/>
  <c r="H100" s="1"/>
  <c r="I101"/>
  <c r="I100" s="1"/>
  <c r="J101"/>
  <c r="J100" s="1"/>
  <c r="K101"/>
  <c r="K100" s="1"/>
  <c r="D101"/>
  <c r="D100" s="1"/>
  <c r="E105"/>
  <c r="E104" s="1"/>
  <c r="F105"/>
  <c r="F104" s="1"/>
  <c r="G105"/>
  <c r="G104" s="1"/>
  <c r="H105"/>
  <c r="H104" s="1"/>
  <c r="I105"/>
  <c r="I104" s="1"/>
  <c r="J105"/>
  <c r="J104" s="1"/>
  <c r="K105"/>
  <c r="K104" s="1"/>
  <c r="D105"/>
  <c r="D104" s="1"/>
  <c r="C65"/>
  <c r="C66"/>
  <c r="E62"/>
  <c r="F62"/>
  <c r="G62"/>
  <c r="H62"/>
  <c r="I62"/>
  <c r="J62"/>
  <c r="K62"/>
  <c r="D62"/>
  <c r="E64"/>
  <c r="E61" s="1"/>
  <c r="E60" s="1"/>
  <c r="E59" s="1"/>
  <c r="F64"/>
  <c r="G64"/>
  <c r="H64"/>
  <c r="I64"/>
  <c r="J64"/>
  <c r="K64"/>
  <c r="D64"/>
  <c r="D61" s="1"/>
  <c r="F10"/>
  <c r="G10"/>
  <c r="H10"/>
  <c r="I10"/>
  <c r="J10"/>
  <c r="F14"/>
  <c r="G14"/>
  <c r="H14"/>
  <c r="I14"/>
  <c r="J14"/>
  <c r="F16"/>
  <c r="G16"/>
  <c r="H16"/>
  <c r="I16"/>
  <c r="J16"/>
  <c r="F20"/>
  <c r="G20"/>
  <c r="G19" s="1"/>
  <c r="H20"/>
  <c r="I20"/>
  <c r="J20"/>
  <c r="F22"/>
  <c r="G22"/>
  <c r="H22"/>
  <c r="I22"/>
  <c r="J22"/>
  <c r="E22"/>
  <c r="E14"/>
  <c r="F9" i="1"/>
  <c r="F6"/>
  <c r="E120" i="3"/>
  <c r="F120"/>
  <c r="G120"/>
  <c r="H120"/>
  <c r="I120"/>
  <c r="J120"/>
  <c r="E117"/>
  <c r="F117"/>
  <c r="G117"/>
  <c r="H117"/>
  <c r="I117"/>
  <c r="J117"/>
  <c r="E115"/>
  <c r="F115"/>
  <c r="G115"/>
  <c r="H115"/>
  <c r="I115"/>
  <c r="J115"/>
  <c r="D169"/>
  <c r="E169"/>
  <c r="E168" s="1"/>
  <c r="E167" s="1"/>
  <c r="E166" s="1"/>
  <c r="E165" s="1"/>
  <c r="F169"/>
  <c r="F168" s="1"/>
  <c r="F167" s="1"/>
  <c r="F166" s="1"/>
  <c r="F165" s="1"/>
  <c r="G169"/>
  <c r="G168" s="1"/>
  <c r="G167" s="1"/>
  <c r="G166" s="1"/>
  <c r="G165" s="1"/>
  <c r="H169"/>
  <c r="H168" s="1"/>
  <c r="H167" s="1"/>
  <c r="H166" s="1"/>
  <c r="H165" s="1"/>
  <c r="I169"/>
  <c r="I168" s="1"/>
  <c r="I167" s="1"/>
  <c r="I166" s="1"/>
  <c r="I165" s="1"/>
  <c r="J169"/>
  <c r="J168" s="1"/>
  <c r="J167" s="1"/>
  <c r="J166" s="1"/>
  <c r="J165" s="1"/>
  <c r="E162"/>
  <c r="E161" s="1"/>
  <c r="E160" s="1"/>
  <c r="E159" s="1"/>
  <c r="F162"/>
  <c r="F161" s="1"/>
  <c r="F160" s="1"/>
  <c r="F159" s="1"/>
  <c r="G162"/>
  <c r="G161" s="1"/>
  <c r="G160" s="1"/>
  <c r="G159" s="1"/>
  <c r="H162"/>
  <c r="H161" s="1"/>
  <c r="H160" s="1"/>
  <c r="H159" s="1"/>
  <c r="I162"/>
  <c r="I161" s="1"/>
  <c r="I160" s="1"/>
  <c r="I159" s="1"/>
  <c r="J162"/>
  <c r="J161" s="1"/>
  <c r="J160" s="1"/>
  <c r="J159" s="1"/>
  <c r="E152"/>
  <c r="G152"/>
  <c r="H152"/>
  <c r="H143"/>
  <c r="H141"/>
  <c r="H140" s="1"/>
  <c r="I152"/>
  <c r="J152"/>
  <c r="D156"/>
  <c r="E156"/>
  <c r="F156"/>
  <c r="G156"/>
  <c r="H156"/>
  <c r="I156"/>
  <c r="J156"/>
  <c r="D75"/>
  <c r="D74" s="1"/>
  <c r="E75"/>
  <c r="E74" s="1"/>
  <c r="E73" s="1"/>
  <c r="E72" s="1"/>
  <c r="E71" s="1"/>
  <c r="F75"/>
  <c r="F74" s="1"/>
  <c r="F73" s="1"/>
  <c r="F72" s="1"/>
  <c r="F71" s="1"/>
  <c r="G75"/>
  <c r="G74" s="1"/>
  <c r="G73" s="1"/>
  <c r="G72" s="1"/>
  <c r="G71" s="1"/>
  <c r="H75"/>
  <c r="H74" s="1"/>
  <c r="H73" s="1"/>
  <c r="H72" s="1"/>
  <c r="H71" s="1"/>
  <c r="I75"/>
  <c r="I74" s="1"/>
  <c r="I73" s="1"/>
  <c r="I72" s="1"/>
  <c r="I71" s="1"/>
  <c r="J75"/>
  <c r="J74" s="1"/>
  <c r="J73" s="1"/>
  <c r="J72" s="1"/>
  <c r="J71" s="1"/>
  <c r="D133"/>
  <c r="D132" s="1"/>
  <c r="E133"/>
  <c r="E132" s="1"/>
  <c r="F133"/>
  <c r="F132" s="1"/>
  <c r="G133"/>
  <c r="G132" s="1"/>
  <c r="H133"/>
  <c r="H132" s="1"/>
  <c r="I133"/>
  <c r="I132" s="1"/>
  <c r="J133"/>
  <c r="J132" s="1"/>
  <c r="D129"/>
  <c r="E129"/>
  <c r="F129"/>
  <c r="G129"/>
  <c r="H129"/>
  <c r="I129"/>
  <c r="J129"/>
  <c r="D125"/>
  <c r="D124" s="1"/>
  <c r="D123" s="1"/>
  <c r="E125"/>
  <c r="F125"/>
  <c r="G125"/>
  <c r="H125"/>
  <c r="I125"/>
  <c r="I124" s="1"/>
  <c r="J125"/>
  <c r="D94"/>
  <c r="D93" s="1"/>
  <c r="E94"/>
  <c r="E93" s="1"/>
  <c r="F94"/>
  <c r="F93" s="1"/>
  <c r="G94"/>
  <c r="G93" s="1"/>
  <c r="H94"/>
  <c r="H93" s="1"/>
  <c r="I94"/>
  <c r="I93" s="1"/>
  <c r="J94"/>
  <c r="J93" s="1"/>
  <c r="D89"/>
  <c r="E89"/>
  <c r="F89"/>
  <c r="G89"/>
  <c r="I89"/>
  <c r="J89"/>
  <c r="D82"/>
  <c r="E82"/>
  <c r="F82"/>
  <c r="G82"/>
  <c r="H82"/>
  <c r="I82"/>
  <c r="J82"/>
  <c r="J81" s="1"/>
  <c r="D20"/>
  <c r="D19" s="1"/>
  <c r="E20"/>
  <c r="D57"/>
  <c r="D56" s="1"/>
  <c r="E57"/>
  <c r="F57"/>
  <c r="F56" s="1"/>
  <c r="G57"/>
  <c r="G56" s="1"/>
  <c r="H57"/>
  <c r="H56" s="1"/>
  <c r="I57"/>
  <c r="I56" s="1"/>
  <c r="J57"/>
  <c r="J56" s="1"/>
  <c r="D49"/>
  <c r="E49"/>
  <c r="F49"/>
  <c r="G49"/>
  <c r="H49"/>
  <c r="I49"/>
  <c r="J49"/>
  <c r="D47"/>
  <c r="E47"/>
  <c r="F47"/>
  <c r="G47"/>
  <c r="H47"/>
  <c r="I47"/>
  <c r="J47"/>
  <c r="E38"/>
  <c r="F38"/>
  <c r="G38"/>
  <c r="H38"/>
  <c r="I38"/>
  <c r="J38"/>
  <c r="D38"/>
  <c r="D16"/>
  <c r="E16"/>
  <c r="I55" i="2"/>
  <c r="H55"/>
  <c r="G55"/>
  <c r="F55"/>
  <c r="E55"/>
  <c r="D55"/>
  <c r="C55"/>
  <c r="B55"/>
  <c r="I40"/>
  <c r="G40"/>
  <c r="F40"/>
  <c r="E40"/>
  <c r="D40"/>
  <c r="C40"/>
  <c r="B40"/>
  <c r="I24"/>
  <c r="J29" i="3"/>
  <c r="I29"/>
  <c r="H29"/>
  <c r="G29"/>
  <c r="F29"/>
  <c r="E29"/>
  <c r="D29"/>
  <c r="E10"/>
  <c r="D10"/>
  <c r="G24" i="2"/>
  <c r="I151" i="3"/>
  <c r="I150" s="1"/>
  <c r="I149" s="1"/>
  <c r="F143"/>
  <c r="F141"/>
  <c r="F140" s="1"/>
  <c r="H137"/>
  <c r="H136" s="1"/>
  <c r="H135" s="1"/>
  <c r="F107"/>
  <c r="F108"/>
  <c r="G143"/>
  <c r="G141"/>
  <c r="G140" s="1"/>
  <c r="F12" i="4" l="1"/>
  <c r="F22" s="1"/>
  <c r="G124" i="3"/>
  <c r="G123" s="1"/>
  <c r="G122" s="1"/>
  <c r="I9"/>
  <c r="I81"/>
  <c r="E81"/>
  <c r="F124"/>
  <c r="F123" s="1"/>
  <c r="F122" s="1"/>
  <c r="E124"/>
  <c r="E123" s="1"/>
  <c r="E122" s="1"/>
  <c r="H9"/>
  <c r="K61"/>
  <c r="K60" s="1"/>
  <c r="K59" s="1"/>
  <c r="G61"/>
  <c r="G60" s="1"/>
  <c r="G59" s="1"/>
  <c r="J61"/>
  <c r="J60" s="1"/>
  <c r="J59" s="1"/>
  <c r="F61"/>
  <c r="F60" s="1"/>
  <c r="F59" s="1"/>
  <c r="I99"/>
  <c r="I98" s="1"/>
  <c r="C47"/>
  <c r="F137"/>
  <c r="F136" s="1"/>
  <c r="F135" s="1"/>
  <c r="C20"/>
  <c r="G81"/>
  <c r="G80" s="1"/>
  <c r="G79" s="1"/>
  <c r="G78" s="1"/>
  <c r="G114"/>
  <c r="G113" s="1"/>
  <c r="G112" s="1"/>
  <c r="G110" s="1"/>
  <c r="G107" s="1"/>
  <c r="I114"/>
  <c r="I113" s="1"/>
  <c r="I112" s="1"/>
  <c r="I110" s="1"/>
  <c r="I109" s="1"/>
  <c r="I108" s="1"/>
  <c r="E114"/>
  <c r="I19"/>
  <c r="J19"/>
  <c r="F19"/>
  <c r="G9"/>
  <c r="G8" s="1"/>
  <c r="G7" s="1"/>
  <c r="J9"/>
  <c r="F9"/>
  <c r="J28"/>
  <c r="J27" s="1"/>
  <c r="J25" s="1"/>
  <c r="I80"/>
  <c r="I79" s="1"/>
  <c r="I78" s="1"/>
  <c r="E151"/>
  <c r="E150" s="1"/>
  <c r="E149" s="1"/>
  <c r="E148" s="1"/>
  <c r="E145" s="1"/>
  <c r="C101"/>
  <c r="H19"/>
  <c r="H8" s="1"/>
  <c r="E28"/>
  <c r="C133"/>
  <c r="C132" s="1"/>
  <c r="F12" i="1"/>
  <c r="F22" s="1"/>
  <c r="F24" i="2"/>
  <c r="C156" i="3"/>
  <c r="F151"/>
  <c r="F150" s="1"/>
  <c r="F149" s="1"/>
  <c r="F148" s="1"/>
  <c r="F28"/>
  <c r="F27" s="1"/>
  <c r="F26" s="1"/>
  <c r="J80"/>
  <c r="J79" s="1"/>
  <c r="J78" s="1"/>
  <c r="H28"/>
  <c r="H27" s="1"/>
  <c r="H26" s="1"/>
  <c r="I61"/>
  <c r="I60" s="1"/>
  <c r="I59" s="1"/>
  <c r="C162"/>
  <c r="I28"/>
  <c r="I27" s="1"/>
  <c r="G28"/>
  <c r="G27" s="1"/>
  <c r="G25" s="1"/>
  <c r="C49"/>
  <c r="H81"/>
  <c r="H80" s="1"/>
  <c r="H79" s="1"/>
  <c r="H78" s="1"/>
  <c r="D81"/>
  <c r="D80" s="1"/>
  <c r="E80"/>
  <c r="E79" s="1"/>
  <c r="E78" s="1"/>
  <c r="J114"/>
  <c r="J113" s="1"/>
  <c r="J112" s="1"/>
  <c r="J110" s="1"/>
  <c r="J107" s="1"/>
  <c r="H114"/>
  <c r="H113" s="1"/>
  <c r="H112" s="1"/>
  <c r="H110" s="1"/>
  <c r="H107" s="1"/>
  <c r="C14"/>
  <c r="H61"/>
  <c r="H60" s="1"/>
  <c r="H59" s="1"/>
  <c r="J99"/>
  <c r="J98" s="1"/>
  <c r="F99"/>
  <c r="F98" s="1"/>
  <c r="I123"/>
  <c r="I122" s="1"/>
  <c r="C16"/>
  <c r="J124"/>
  <c r="J123" s="1"/>
  <c r="J122" s="1"/>
  <c r="C169"/>
  <c r="G137"/>
  <c r="G136" s="1"/>
  <c r="G135" s="1"/>
  <c r="D107"/>
  <c r="D9"/>
  <c r="D8" s="1"/>
  <c r="H124"/>
  <c r="H123" s="1"/>
  <c r="H122" s="1"/>
  <c r="J151"/>
  <c r="J150" s="1"/>
  <c r="J149" s="1"/>
  <c r="J148" s="1"/>
  <c r="J145" s="1"/>
  <c r="J143" s="1"/>
  <c r="J142" s="1"/>
  <c r="J141" s="1"/>
  <c r="J140" s="1"/>
  <c r="H151"/>
  <c r="H150" s="1"/>
  <c r="H149" s="1"/>
  <c r="C120"/>
  <c r="D151"/>
  <c r="D150" s="1"/>
  <c r="D114"/>
  <c r="D113" s="1"/>
  <c r="D112" s="1"/>
  <c r="C117"/>
  <c r="C29"/>
  <c r="C62"/>
  <c r="C57"/>
  <c r="C38"/>
  <c r="H12" i="1"/>
  <c r="H22" s="1"/>
  <c r="G12"/>
  <c r="G22" s="1"/>
  <c r="B41" i="2"/>
  <c r="B56"/>
  <c r="B25"/>
  <c r="C33" i="3"/>
  <c r="C82"/>
  <c r="C89"/>
  <c r="C124"/>
  <c r="C123" s="1"/>
  <c r="C122" s="1"/>
  <c r="C115"/>
  <c r="C152"/>
  <c r="H99"/>
  <c r="H98" s="1"/>
  <c r="C22"/>
  <c r="E19"/>
  <c r="C10"/>
  <c r="E9"/>
  <c r="D160"/>
  <c r="C161"/>
  <c r="E113"/>
  <c r="D60"/>
  <c r="C74"/>
  <c r="D73"/>
  <c r="G6"/>
  <c r="D99"/>
  <c r="C104"/>
  <c r="E99"/>
  <c r="E98" s="1"/>
  <c r="C100"/>
  <c r="D108"/>
  <c r="C93"/>
  <c r="G99"/>
  <c r="G98" s="1"/>
  <c r="I148"/>
  <c r="I145" s="1"/>
  <c r="I143" s="1"/>
  <c r="I142" s="1"/>
  <c r="I141" s="1"/>
  <c r="I137" s="1"/>
  <c r="I136" s="1"/>
  <c r="I135" s="1"/>
  <c r="D122"/>
  <c r="K99"/>
  <c r="K98" s="1"/>
  <c r="F81"/>
  <c r="F80" s="1"/>
  <c r="F79" s="1"/>
  <c r="F78" s="1"/>
  <c r="C105"/>
  <c r="C94"/>
  <c r="E56"/>
  <c r="E27" s="1"/>
  <c r="G151"/>
  <c r="G150" s="1"/>
  <c r="G149" s="1"/>
  <c r="G148" s="1"/>
  <c r="F114"/>
  <c r="F113" s="1"/>
  <c r="F112" s="1"/>
  <c r="H148"/>
  <c r="C64"/>
  <c r="D168"/>
  <c r="D28"/>
  <c r="C75"/>
  <c r="H109" l="1"/>
  <c r="H108" s="1"/>
  <c r="G109"/>
  <c r="G108" s="1"/>
  <c r="J26"/>
  <c r="H6"/>
  <c r="H172" s="1"/>
  <c r="H7"/>
  <c r="I107"/>
  <c r="J8"/>
  <c r="J7" s="1"/>
  <c r="I8"/>
  <c r="I7" s="1"/>
  <c r="F8"/>
  <c r="H97"/>
  <c r="C19"/>
  <c r="J109"/>
  <c r="J108" s="1"/>
  <c r="H25"/>
  <c r="F25"/>
  <c r="G26"/>
  <c r="F97"/>
  <c r="C61"/>
  <c r="C9"/>
  <c r="C114"/>
  <c r="I140"/>
  <c r="I97" s="1"/>
  <c r="E143"/>
  <c r="E142" s="1"/>
  <c r="E141" s="1"/>
  <c r="D142"/>
  <c r="K141"/>
  <c r="E8"/>
  <c r="E26"/>
  <c r="E25"/>
  <c r="D27"/>
  <c r="C28"/>
  <c r="I26"/>
  <c r="I25"/>
  <c r="C73"/>
  <c r="D72"/>
  <c r="D59"/>
  <c r="C59" s="1"/>
  <c r="C60"/>
  <c r="C113"/>
  <c r="E112"/>
  <c r="D98"/>
  <c r="C98" s="1"/>
  <c r="C99"/>
  <c r="C80"/>
  <c r="D79"/>
  <c r="D159"/>
  <c r="C160"/>
  <c r="J6"/>
  <c r="D7"/>
  <c r="D6"/>
  <c r="C168"/>
  <c r="D167"/>
  <c r="C56"/>
  <c r="J137"/>
  <c r="J136" s="1"/>
  <c r="J135" s="1"/>
  <c r="J97" s="1"/>
  <c r="C81"/>
  <c r="G97"/>
  <c r="G172" s="1"/>
  <c r="C151"/>
  <c r="C150"/>
  <c r="D149"/>
  <c r="C149" s="1"/>
  <c r="C8" l="1"/>
  <c r="I6"/>
  <c r="F7"/>
  <c r="F6"/>
  <c r="F172" s="1"/>
  <c r="I172"/>
  <c r="K140"/>
  <c r="K97" s="1"/>
  <c r="K172" s="1"/>
  <c r="C79"/>
  <c r="D78"/>
  <c r="C78" s="1"/>
  <c r="E6"/>
  <c r="E137"/>
  <c r="E136" s="1"/>
  <c r="E135" s="1"/>
  <c r="E140"/>
  <c r="E7"/>
  <c r="D71"/>
  <c r="C71" s="1"/>
  <c r="C72"/>
  <c r="D148"/>
  <c r="D141" s="1"/>
  <c r="C159"/>
  <c r="C148" s="1"/>
  <c r="C141" s="1"/>
  <c r="C140" s="1"/>
  <c r="C167"/>
  <c r="D166"/>
  <c r="C27"/>
  <c r="D26"/>
  <c r="E110"/>
  <c r="C112"/>
  <c r="J172"/>
  <c r="C172" l="1"/>
  <c r="C6"/>
  <c r="C7"/>
  <c r="E109"/>
  <c r="C110"/>
  <c r="E107"/>
  <c r="D165"/>
  <c r="C165" s="1"/>
  <c r="C166"/>
  <c r="D140"/>
  <c r="C25"/>
  <c r="C26"/>
  <c r="D136" l="1"/>
  <c r="C107"/>
  <c r="E97"/>
  <c r="E172" s="1"/>
  <c r="E108"/>
  <c r="C108" s="1"/>
  <c r="C109"/>
  <c r="D135" l="1"/>
  <c r="D97" l="1"/>
  <c r="D172" s="1"/>
  <c r="C97" l="1"/>
</calcChain>
</file>

<file path=xl/sharedStrings.xml><?xml version="1.0" encoding="utf-8"?>
<sst xmlns="http://schemas.openxmlformats.org/spreadsheetml/2006/main" count="263" uniqueCount="133">
  <si>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</si>
  <si>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</si>
  <si>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</si>
  <si>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</si>
  <si>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</si>
  <si>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</si>
  <si>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</si>
  <si>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</si>
  <si>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</si>
  <si>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</si>
  <si>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</si>
  <si>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</si>
  <si>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</si>
  <si>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</si>
  <si>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</si>
  <si>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</si>
  <si>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</si>
  <si>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</si>
  <si>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</si>
  <si>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</si>
  <si>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</si>
  <si>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</si>
  <si>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</si>
  <si>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</si>
  <si>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</si>
  <si>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</si>
  <si>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</si>
  <si>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</si>
  <si>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</si>
  <si>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</si>
  <si>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</si>
  <si>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</si>
  <si>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</si>
  <si>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</si>
  <si>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</si>
  <si>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</si>
  <si>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</si>
  <si>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</si>
  <si>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</si>
  <si>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</si>
  <si>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</si>
  <si>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</si>
  <si>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</si>
  <si>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</si>
  <si>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</si>
  <si>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</si>
  <si>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</si>
  <si>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</si>
  <si>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</si>
  <si>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</si>
  <si>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</si>
  <si>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</si>
  <si>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</si>
  <si>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</si>
  <si>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</si>
  <si>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</si>
  <si>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</si>
  <si>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</si>
  <si>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</si>
  <si>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</si>
  <si>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</si>
  <si>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</si>
  <si>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</si>
  <si>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</si>
  <si>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</si>
  <si>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</si>
  <si>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</si>
  <si>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</si>
  <si>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</si>
  <si>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</si>
  <si>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</si>
  <si>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</si>
  <si>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</si>
  <si>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</si>
  <si>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</si>
  <si>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</si>
  <si>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</si>
  <si>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</si>
  <si>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</si>
  <si>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</si>
  <si>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</si>
  <si>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</si>
  <si>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</si>
  <si>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</si>
  <si>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</si>
  <si>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</si>
  <si>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</si>
  <si>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</si>
  <si>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</si>
  <si>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2017.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</si>
  <si>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</si>
  <si>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</si>
  <si>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</si>
  <si>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</si>
  <si>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</si>
  <si>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</si>
  <si>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</si>
  <si>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Tekući projekt T100003 Natjecanja</t>
  </si>
  <si>
    <t>2018.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</si>
  <si>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</si>
  <si>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</si>
  <si>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</si>
  <si>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</si>
  <si>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</si>
  <si>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</si>
  <si>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</si>
  <si>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>Tekući projekt T100018 PLAĆA PRODUŽENI BORAVAK</t>
  </si>
  <si>
    <t>pomoći državni proračun</t>
  </si>
  <si>
    <t>Pomoći -općinski i gradski prorač.</t>
  </si>
  <si>
    <t>Pomoć HZZ</t>
  </si>
  <si>
    <t>Pomoći programi EU</t>
  </si>
  <si>
    <t>Tekući projekt T100019 RAD BEZ ZASNIVANJA RO</t>
  </si>
  <si>
    <t>Tekući projekt T100002 Županijska stručna vijeća</t>
  </si>
  <si>
    <t>OŠ PUŠĆA</t>
  </si>
  <si>
    <t>OIB: 00402533812</t>
  </si>
  <si>
    <t>Tekući projekt T1000027 Međunarodna suradnja EU</t>
  </si>
  <si>
    <t>2019.</t>
  </si>
  <si>
    <t>Ukupno prihodi i primici za 2017.</t>
  </si>
  <si>
    <t>Ukupno prihodi i primici za 2018.</t>
  </si>
  <si>
    <t>Ukupno prihodi i primici za 2019.</t>
  </si>
  <si>
    <t>Plan 
za 2017.</t>
  </si>
  <si>
    <t>Projekcija plana
za 2018.</t>
  </si>
  <si>
    <t>Projekcija plana 
za 2019.</t>
  </si>
  <si>
    <t>Prijedlog plana 
za 2017.</t>
  </si>
  <si>
    <t>Troškovi sudskih postupaka</t>
  </si>
  <si>
    <t xml:space="preserve">PRIJEDLOG REBALANSA 1 FINANCIJSKOG PLANA OŠ  PUŠĆA   ZA  2017.GODINU </t>
  </si>
  <si>
    <t>Tekući projekt T 1000030 Sufinanc. Prehrane učenika</t>
  </si>
  <si>
    <t>Tekući projekt Školska Shema</t>
  </si>
  <si>
    <t>Školska shema - mlijeko</t>
  </si>
  <si>
    <t>Školska shem - voće</t>
  </si>
  <si>
    <t>Prihodi od nefin. Imov.</t>
  </si>
  <si>
    <t xml:space="preserve"> REBALANS 1</t>
  </si>
  <si>
    <t xml:space="preserve"> REBALANS 1 FINANCIJSKOG PLANA OŠ  PUŠĆA   ZA  2017. GODINU </t>
  </si>
</sst>
</file>

<file path=xl/styles.xml><?xml version="1.0" encoding="utf-8"?>
<styleSheet xmlns="http://schemas.openxmlformats.org/spreadsheetml/2006/main">
  <fonts count="3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4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31" xfId="0" quotePrefix="1" applyFont="1" applyBorder="1" applyAlignment="1">
      <alignment horizontal="left" vertical="center" wrapText="1"/>
    </xf>
    <xf numFmtId="0" fontId="27" fillId="0" borderId="31" xfId="0" quotePrefix="1" applyFont="1" applyBorder="1" applyAlignment="1">
      <alignment horizontal="center" vertical="center" wrapText="1"/>
    </xf>
    <xf numFmtId="0" fontId="24" fillId="0" borderId="3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2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center" wrapText="1"/>
    </xf>
    <xf numFmtId="0" fontId="31" fillId="0" borderId="31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31" xfId="0" applyNumberFormat="1" applyFont="1" applyFill="1" applyBorder="1" applyAlignment="1" applyProtection="1">
      <alignment wrapText="1"/>
    </xf>
    <xf numFmtId="3" fontId="31" fillId="0" borderId="32" xfId="0" applyNumberFormat="1" applyFont="1" applyBorder="1" applyAlignment="1">
      <alignment horizontal="right"/>
    </xf>
    <xf numFmtId="0" fontId="31" fillId="0" borderId="31" xfId="0" quotePrefix="1" applyFont="1" applyBorder="1" applyAlignment="1">
      <alignment horizontal="left"/>
    </xf>
    <xf numFmtId="0" fontId="31" fillId="0" borderId="31" xfId="0" applyNumberFormat="1" applyFont="1" applyFill="1" applyBorder="1" applyAlignment="1" applyProtection="1">
      <alignment wrapText="1"/>
    </xf>
    <xf numFmtId="0" fontId="33" fillId="0" borderId="31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19" fillId="0" borderId="34" xfId="0" applyFont="1" applyBorder="1" applyAlignment="1">
      <alignment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" fontId="18" fillId="20" borderId="10" xfId="0" applyNumberFormat="1" applyFont="1" applyFill="1" applyBorder="1" applyAlignment="1">
      <alignment horizontal="left" wrapText="1"/>
    </xf>
    <xf numFmtId="3" fontId="18" fillId="20" borderId="11" xfId="0" applyNumberFormat="1" applyFont="1" applyFill="1" applyBorder="1" applyAlignment="1">
      <alignment horizontal="center" vertical="center" wrapText="1"/>
    </xf>
    <xf numFmtId="1" fontId="18" fillId="20" borderId="19" xfId="0" applyNumberFormat="1" applyFont="1" applyFill="1" applyBorder="1" applyAlignment="1">
      <alignment horizontal="left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/>
    <xf numFmtId="3" fontId="22" fillId="0" borderId="0" xfId="0" applyNumberFormat="1" applyFont="1" applyFill="1" applyBorder="1" applyAlignment="1" applyProtection="1">
      <alignment vertical="center" wrapText="1"/>
    </xf>
    <xf numFmtId="3" fontId="31" fillId="20" borderId="15" xfId="0" applyNumberFormat="1" applyFont="1" applyFill="1" applyBorder="1" applyAlignment="1">
      <alignment horizontal="right"/>
    </xf>
    <xf numFmtId="3" fontId="31" fillId="20" borderId="15" xfId="0" applyNumberFormat="1" applyFont="1" applyFill="1" applyBorder="1" applyAlignment="1" applyProtection="1">
      <alignment horizontal="right" wrapText="1"/>
    </xf>
    <xf numFmtId="0" fontId="34" fillId="20" borderId="32" xfId="0" applyFont="1" applyFill="1" applyBorder="1" applyAlignment="1">
      <alignment horizontal="left"/>
    </xf>
    <xf numFmtId="0" fontId="18" fillId="20" borderId="31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20" borderId="11" xfId="0" applyNumberFormat="1" applyFont="1" applyFill="1" applyBorder="1" applyAlignment="1">
      <alignment horizontal="right" vertical="center" wrapText="1"/>
    </xf>
    <xf numFmtId="3" fontId="18" fillId="20" borderId="12" xfId="0" applyNumberFormat="1" applyFont="1" applyFill="1" applyBorder="1" applyAlignment="1">
      <alignment horizontal="right"/>
    </xf>
    <xf numFmtId="3" fontId="18" fillId="20" borderId="12" xfId="0" applyNumberFormat="1" applyFont="1" applyFill="1" applyBorder="1" applyAlignment="1">
      <alignment horizontal="right" wrapText="1"/>
    </xf>
    <xf numFmtId="3" fontId="18" fillId="20" borderId="12" xfId="0" applyNumberFormat="1" applyFont="1" applyFill="1" applyBorder="1" applyAlignment="1">
      <alignment horizontal="right" vertical="center" wrapText="1"/>
    </xf>
    <xf numFmtId="3" fontId="18" fillId="20" borderId="13" xfId="0" applyNumberFormat="1" applyFont="1" applyFill="1" applyBorder="1" applyAlignment="1">
      <alignment horizontal="right" vertical="center" wrapText="1"/>
    </xf>
    <xf numFmtId="3" fontId="18" fillId="20" borderId="14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 vertical="center" wrapText="1"/>
    </xf>
    <xf numFmtId="3" fontId="18" fillId="20" borderId="21" xfId="0" applyNumberFormat="1" applyFont="1" applyFill="1" applyBorder="1" applyAlignment="1">
      <alignment horizontal="right"/>
    </xf>
    <xf numFmtId="3" fontId="18" fillId="20" borderId="21" xfId="0" applyNumberFormat="1" applyFont="1" applyFill="1" applyBorder="1" applyAlignment="1">
      <alignment horizontal="right" wrapText="1"/>
    </xf>
    <xf numFmtId="3" fontId="18" fillId="20" borderId="21" xfId="0" applyNumberFormat="1" applyFont="1" applyFill="1" applyBorder="1" applyAlignment="1">
      <alignment horizontal="right" vertical="center" wrapText="1"/>
    </xf>
    <xf numFmtId="3" fontId="18" fillId="20" borderId="22" xfId="0" applyNumberFormat="1" applyFont="1" applyFill="1" applyBorder="1" applyAlignment="1">
      <alignment horizontal="right" vertical="center" wrapText="1"/>
    </xf>
    <xf numFmtId="3" fontId="18" fillId="20" borderId="23" xfId="0" applyNumberFormat="1" applyFont="1" applyFill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/>
    </xf>
    <xf numFmtId="3" fontId="18" fillId="20" borderId="22" xfId="0" applyNumberFormat="1" applyFont="1" applyFill="1" applyBorder="1" applyAlignment="1">
      <alignment horizontal="right"/>
    </xf>
    <xf numFmtId="3" fontId="18" fillId="20" borderId="23" xfId="0" applyNumberFormat="1" applyFont="1" applyFill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0" fontId="24" fillId="21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right"/>
    </xf>
    <xf numFmtId="0" fontId="24" fillId="22" borderId="15" xfId="0" applyNumberFormat="1" applyFont="1" applyFill="1" applyBorder="1" applyAlignment="1" applyProtection="1">
      <alignment horizontal="center"/>
    </xf>
    <xf numFmtId="0" fontId="24" fillId="22" borderId="15" xfId="0" applyNumberFormat="1" applyFont="1" applyFill="1" applyBorder="1" applyAlignment="1" applyProtection="1">
      <alignment horizontal="left" wrapText="1"/>
    </xf>
    <xf numFmtId="3" fontId="24" fillId="22" borderId="15" xfId="0" applyNumberFormat="1" applyFont="1" applyFill="1" applyBorder="1" applyAlignment="1" applyProtection="1">
      <alignment horizontal="right"/>
    </xf>
    <xf numFmtId="0" fontId="24" fillId="20" borderId="15" xfId="0" applyNumberFormat="1" applyFont="1" applyFill="1" applyBorder="1" applyAlignment="1" applyProtection="1">
      <alignment horizontal="center"/>
    </xf>
    <xf numFmtId="0" fontId="24" fillId="20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36" fillId="0" borderId="15" xfId="0" applyNumberFormat="1" applyFont="1" applyFill="1" applyBorder="1" applyAlignment="1" applyProtection="1">
      <alignment wrapText="1"/>
    </xf>
    <xf numFmtId="0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/>
    <xf numFmtId="0" fontId="24" fillId="21" borderId="15" xfId="0" applyNumberFormat="1" applyFont="1" applyFill="1" applyBorder="1" applyAlignment="1" applyProtection="1">
      <alignment wrapText="1"/>
    </xf>
    <xf numFmtId="3" fontId="24" fillId="21" borderId="15" xfId="0" applyNumberFormat="1" applyFont="1" applyFill="1" applyBorder="1" applyAlignment="1" applyProtection="1"/>
    <xf numFmtId="0" fontId="24" fillId="22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/>
    <xf numFmtId="3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>
      <alignment horizontal="right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/>
    </xf>
    <xf numFmtId="3" fontId="24" fillId="22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>
      <alignment horizontal="center"/>
    </xf>
    <xf numFmtId="3" fontId="24" fillId="20" borderId="15" xfId="0" applyNumberFormat="1" applyFont="1" applyFill="1" applyBorder="1" applyAlignment="1" applyProtection="1">
      <alignment wrapText="1"/>
    </xf>
    <xf numFmtId="3" fontId="24" fillId="0" borderId="15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>
      <alignment horizontal="center"/>
    </xf>
    <xf numFmtId="3" fontId="22" fillId="0" borderId="15" xfId="0" applyNumberFormat="1" applyFont="1" applyFill="1" applyBorder="1" applyAlignment="1" applyProtection="1">
      <alignment wrapText="1"/>
    </xf>
    <xf numFmtId="3" fontId="24" fillId="24" borderId="15" xfId="0" applyNumberFormat="1" applyFont="1" applyFill="1" applyBorder="1" applyAlignment="1" applyProtection="1"/>
    <xf numFmtId="0" fontId="24" fillId="24" borderId="15" xfId="0" applyNumberFormat="1" applyFont="1" applyFill="1" applyBorder="1" applyAlignment="1" applyProtection="1">
      <alignment horizontal="left"/>
    </xf>
    <xf numFmtId="0" fontId="24" fillId="24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 wrapText="1"/>
    </xf>
    <xf numFmtId="3" fontId="24" fillId="25" borderId="15" xfId="0" applyNumberFormat="1" applyFont="1" applyFill="1" applyBorder="1" applyAlignment="1" applyProtection="1"/>
    <xf numFmtId="0" fontId="20" fillId="26" borderId="15" xfId="0" applyNumberFormat="1" applyFont="1" applyFill="1" applyBorder="1" applyAlignment="1" applyProtection="1">
      <alignment wrapText="1"/>
    </xf>
    <xf numFmtId="0" fontId="24" fillId="26" borderId="15" xfId="0" applyNumberFormat="1" applyFont="1" applyFill="1" applyBorder="1" applyAlignment="1" applyProtection="1">
      <alignment horizontal="center"/>
    </xf>
    <xf numFmtId="0" fontId="21" fillId="26" borderId="15" xfId="0" applyNumberFormat="1" applyFont="1" applyFill="1" applyBorder="1" applyAlignment="1" applyProtection="1">
      <alignment wrapText="1"/>
    </xf>
    <xf numFmtId="3" fontId="24" fillId="26" borderId="15" xfId="0" applyNumberFormat="1" applyFont="1" applyFill="1" applyBorder="1" applyAlignment="1" applyProtection="1"/>
    <xf numFmtId="0" fontId="22" fillId="26" borderId="0" xfId="0" applyNumberFormat="1" applyFont="1" applyFill="1" applyBorder="1" applyAlignment="1" applyProtection="1"/>
    <xf numFmtId="0" fontId="21" fillId="0" borderId="15" xfId="0" applyNumberFormat="1" applyFont="1" applyFill="1" applyBorder="1" applyAlignment="1" applyProtection="1">
      <alignment wrapText="1"/>
    </xf>
    <xf numFmtId="0" fontId="20" fillId="0" borderId="15" xfId="0" applyNumberFormat="1" applyFont="1" applyFill="1" applyBorder="1" applyAlignment="1" applyProtection="1">
      <alignment wrapText="1"/>
    </xf>
    <xf numFmtId="3" fontId="22" fillId="26" borderId="15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20" borderId="31" xfId="0" applyNumberFormat="1" applyFont="1" applyFill="1" applyBorder="1" applyAlignment="1" applyProtection="1"/>
    <xf numFmtId="0" fontId="33" fillId="0" borderId="31" xfId="0" applyNumberFormat="1" applyFont="1" applyFill="1" applyBorder="1" applyAlignment="1" applyProtection="1">
      <alignment wrapText="1"/>
    </xf>
    <xf numFmtId="0" fontId="18" fillId="20" borderId="0" xfId="0" applyFont="1" applyFill="1"/>
    <xf numFmtId="0" fontId="22" fillId="0" borderId="0" xfId="0" applyNumberFormat="1" applyFont="1" applyFill="1" applyBorder="1" applyAlignment="1" applyProtection="1"/>
    <xf numFmtId="3" fontId="22" fillId="21" borderId="15" xfId="0" applyNumberFormat="1" applyFont="1" applyFill="1" applyBorder="1" applyAlignment="1" applyProtection="1"/>
    <xf numFmtId="4" fontId="22" fillId="0" borderId="15" xfId="0" applyNumberFormat="1" applyFont="1" applyFill="1" applyBorder="1" applyAlignment="1" applyProtection="1"/>
    <xf numFmtId="4" fontId="24" fillId="21" borderId="15" xfId="0" applyNumberFormat="1" applyFont="1" applyFill="1" applyBorder="1" applyAlignment="1" applyProtection="1">
      <alignment horizontal="right"/>
    </xf>
    <xf numFmtId="4" fontId="24" fillId="21" borderId="15" xfId="0" applyNumberFormat="1" applyFont="1" applyFill="1" applyBorder="1" applyAlignment="1" applyProtection="1"/>
    <xf numFmtId="0" fontId="34" fillId="20" borderId="32" xfId="0" quotePrefix="1" applyNumberFormat="1" applyFont="1" applyFill="1" applyBorder="1" applyAlignment="1" applyProtection="1">
      <alignment horizontal="left" wrapText="1"/>
    </xf>
    <xf numFmtId="0" fontId="35" fillId="20" borderId="31" xfId="0" applyNumberFormat="1" applyFont="1" applyFill="1" applyBorder="1" applyAlignment="1" applyProtection="1">
      <alignment wrapText="1"/>
    </xf>
    <xf numFmtId="0" fontId="34" fillId="0" borderId="32" xfId="0" applyNumberFormat="1" applyFont="1" applyFill="1" applyBorder="1" applyAlignment="1" applyProtection="1">
      <alignment horizontal="left" wrapText="1"/>
    </xf>
    <xf numFmtId="0" fontId="35" fillId="0" borderId="31" xfId="0" applyNumberFormat="1" applyFont="1" applyFill="1" applyBorder="1" applyAlignment="1" applyProtection="1">
      <alignment wrapText="1"/>
    </xf>
    <xf numFmtId="0" fontId="18" fillId="0" borderId="31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/>
    <xf numFmtId="0" fontId="34" fillId="0" borderId="32" xfId="0" quotePrefix="1" applyFont="1" applyBorder="1" applyAlignment="1">
      <alignment horizontal="left"/>
    </xf>
    <xf numFmtId="0" fontId="34" fillId="0" borderId="32" xfId="0" quotePrefix="1" applyNumberFormat="1" applyFont="1" applyFill="1" applyBorder="1" applyAlignment="1" applyProtection="1">
      <alignment horizontal="left" wrapText="1"/>
    </xf>
    <xf numFmtId="0" fontId="18" fillId="0" borderId="31" xfId="0" applyNumberFormat="1" applyFont="1" applyFill="1" applyBorder="1" applyAlignment="1" applyProtection="1">
      <alignment wrapText="1"/>
    </xf>
    <xf numFmtId="0" fontId="34" fillId="20" borderId="32" xfId="0" applyNumberFormat="1" applyFont="1" applyFill="1" applyBorder="1" applyAlignment="1" applyProtection="1">
      <alignment horizontal="left" wrapText="1"/>
    </xf>
    <xf numFmtId="0" fontId="18" fillId="20" borderId="31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1" fillId="0" borderId="32" xfId="0" applyNumberFormat="1" applyFont="1" applyFill="1" applyBorder="1" applyAlignment="1" applyProtection="1">
      <alignment horizontal="left" wrapText="1"/>
    </xf>
    <xf numFmtId="0" fontId="33" fillId="0" borderId="31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24" fillId="24" borderId="32" xfId="0" applyNumberFormat="1" applyFont="1" applyFill="1" applyBorder="1" applyAlignment="1" applyProtection="1">
      <alignment horizontal="left" wrapText="1"/>
    </xf>
    <xf numFmtId="0" fontId="24" fillId="24" borderId="38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horizontal="left" wrapText="1"/>
    </xf>
    <xf numFmtId="3" fontId="24" fillId="24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 wrapText="1"/>
    </xf>
    <xf numFmtId="0" fontId="24" fillId="21" borderId="15" xfId="0" applyNumberFormat="1" applyFont="1" applyFill="1" applyBorder="1" applyAlignment="1" applyProtection="1">
      <alignment horizontal="left" wrapText="1"/>
    </xf>
    <xf numFmtId="0" fontId="22" fillId="21" borderId="32" xfId="0" applyNumberFormat="1" applyFont="1" applyFill="1" applyBorder="1" applyAlignment="1" applyProtection="1">
      <alignment horizontal="center"/>
    </xf>
    <xf numFmtId="0" fontId="22" fillId="21" borderId="38" xfId="0" applyNumberFormat="1" applyFont="1" applyFill="1" applyBorder="1" applyAlignment="1" applyProtection="1">
      <alignment horizontal="center"/>
    </xf>
    <xf numFmtId="0" fontId="24" fillId="25" borderId="15" xfId="0" applyNumberFormat="1" applyFont="1" applyFill="1" applyBorder="1" applyAlignment="1" applyProtection="1">
      <alignment horizontal="center"/>
    </xf>
    <xf numFmtId="3" fontId="24" fillId="23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>
          <a:off x="19050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 macro="" textlink="">
      <xdr:nvSpPr>
        <xdr:cNvPr id="4343" name="Line 2"/>
        <xdr:cNvSpPr>
          <a:spLocks noChangeShapeType="1"/>
        </xdr:cNvSpPr>
      </xdr:nvSpPr>
      <xdr:spPr bwMode="auto">
        <a:xfrm>
          <a:off x="9525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19050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9525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sqref="A1:I23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86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8" ht="48" customHeight="1">
      <c r="A1" s="204" t="s">
        <v>125</v>
      </c>
      <c r="B1" s="204"/>
      <c r="C1" s="204"/>
      <c r="D1" s="204"/>
      <c r="E1" s="204"/>
      <c r="F1" s="204"/>
      <c r="G1" s="204"/>
      <c r="H1" s="204"/>
    </row>
    <row r="2" spans="1:8" s="70" customFormat="1" ht="26.25" customHeight="1">
      <c r="A2" s="204" t="s">
        <v>41</v>
      </c>
      <c r="B2" s="204"/>
      <c r="C2" s="204"/>
      <c r="D2" s="204"/>
      <c r="E2" s="204"/>
      <c r="F2" s="204"/>
      <c r="G2" s="205"/>
      <c r="H2" s="205"/>
    </row>
    <row r="3" spans="1:8" ht="25.5" customHeight="1">
      <c r="A3" s="204"/>
      <c r="B3" s="204"/>
      <c r="C3" s="204"/>
      <c r="D3" s="204"/>
      <c r="E3" s="204"/>
      <c r="F3" s="204"/>
      <c r="G3" s="204"/>
      <c r="H3" s="206"/>
    </row>
    <row r="4" spans="1:8" ht="9" hidden="1" customHeight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 t="s">
        <v>120</v>
      </c>
      <c r="G5" s="111" t="s">
        <v>121</v>
      </c>
      <c r="H5" s="77" t="s">
        <v>122</v>
      </c>
    </row>
    <row r="6" spans="1:8" ht="15.75">
      <c r="A6" s="210" t="s">
        <v>42</v>
      </c>
      <c r="B6" s="200"/>
      <c r="C6" s="200"/>
      <c r="D6" s="200"/>
      <c r="E6" s="211"/>
      <c r="F6" s="108">
        <f>F7+F8</f>
        <v>7903551</v>
      </c>
      <c r="G6" s="108"/>
      <c r="H6" s="108"/>
    </row>
    <row r="7" spans="1:8" ht="15.75">
      <c r="A7" s="201" t="s">
        <v>0</v>
      </c>
      <c r="B7" s="202"/>
      <c r="C7" s="202"/>
      <c r="D7" s="202"/>
      <c r="E7" s="203"/>
      <c r="F7" s="78">
        <v>7903051</v>
      </c>
      <c r="G7" s="78"/>
      <c r="H7" s="78"/>
    </row>
    <row r="8" spans="1:8" ht="15.75">
      <c r="A8" s="207" t="s">
        <v>1</v>
      </c>
      <c r="B8" s="203"/>
      <c r="C8" s="203"/>
      <c r="D8" s="203"/>
      <c r="E8" s="203"/>
      <c r="F8" s="78">
        <v>500</v>
      </c>
      <c r="G8" s="78"/>
      <c r="H8" s="78"/>
    </row>
    <row r="9" spans="1:8" ht="15.75">
      <c r="A9" s="109" t="s">
        <v>43</v>
      </c>
      <c r="B9" s="110"/>
      <c r="C9" s="110"/>
      <c r="D9" s="110"/>
      <c r="E9" s="110"/>
      <c r="F9" s="107">
        <f>F10+F11</f>
        <v>7903551</v>
      </c>
      <c r="G9" s="107"/>
      <c r="H9" s="107"/>
    </row>
    <row r="10" spans="1:8" ht="15.75">
      <c r="A10" s="208" t="s">
        <v>2</v>
      </c>
      <c r="B10" s="202"/>
      <c r="C10" s="202"/>
      <c r="D10" s="202"/>
      <c r="E10" s="209"/>
      <c r="F10" s="79">
        <v>7328363</v>
      </c>
      <c r="G10" s="79"/>
      <c r="H10" s="79"/>
    </row>
    <row r="11" spans="1:8" ht="15.75">
      <c r="A11" s="207" t="s">
        <v>3</v>
      </c>
      <c r="B11" s="203"/>
      <c r="C11" s="203"/>
      <c r="D11" s="203"/>
      <c r="E11" s="203"/>
      <c r="F11" s="79">
        <v>575188</v>
      </c>
      <c r="G11" s="79"/>
      <c r="H11" s="79"/>
    </row>
    <row r="12" spans="1:8" ht="15.75">
      <c r="A12" s="199" t="s">
        <v>4</v>
      </c>
      <c r="B12" s="200"/>
      <c r="C12" s="200"/>
      <c r="D12" s="200"/>
      <c r="E12" s="200"/>
      <c r="F12" s="108">
        <f>+F6-F9</f>
        <v>0</v>
      </c>
      <c r="G12" s="108">
        <f>+G6-G9</f>
        <v>0</v>
      </c>
      <c r="H12" s="108">
        <f>+H6-H9</f>
        <v>0</v>
      </c>
    </row>
    <row r="13" spans="1:8" ht="18">
      <c r="A13" s="204"/>
      <c r="B13" s="212"/>
      <c r="C13" s="212"/>
      <c r="D13" s="212"/>
      <c r="E13" s="212"/>
      <c r="F13" s="206"/>
      <c r="G13" s="206"/>
      <c r="H13" s="206"/>
    </row>
    <row r="14" spans="1:8" ht="26.25">
      <c r="A14" s="73"/>
      <c r="B14" s="74"/>
      <c r="C14" s="74"/>
      <c r="D14" s="75"/>
      <c r="E14" s="76"/>
      <c r="F14" s="111" t="s">
        <v>123</v>
      </c>
      <c r="G14" s="111" t="s">
        <v>121</v>
      </c>
      <c r="H14" s="77" t="s">
        <v>122</v>
      </c>
    </row>
    <row r="15" spans="1:8" ht="15.75">
      <c r="A15" s="213" t="s">
        <v>5</v>
      </c>
      <c r="B15" s="214"/>
      <c r="C15" s="214"/>
      <c r="D15" s="214"/>
      <c r="E15" s="215"/>
      <c r="F15" s="81"/>
      <c r="G15" s="81"/>
      <c r="H15" s="79"/>
    </row>
    <row r="16" spans="1:8" ht="18">
      <c r="A16" s="216"/>
      <c r="B16" s="212"/>
      <c r="C16" s="212"/>
      <c r="D16" s="212"/>
      <c r="E16" s="212"/>
      <c r="F16" s="206"/>
      <c r="G16" s="206"/>
      <c r="H16" s="206"/>
    </row>
    <row r="17" spans="1:8" ht="26.25">
      <c r="A17" s="73"/>
      <c r="B17" s="74"/>
      <c r="C17" s="74"/>
      <c r="D17" s="75"/>
      <c r="E17" s="76"/>
      <c r="F17" s="111" t="s">
        <v>123</v>
      </c>
      <c r="G17" s="111" t="s">
        <v>121</v>
      </c>
      <c r="H17" s="77" t="s">
        <v>122</v>
      </c>
    </row>
    <row r="18" spans="1:8" ht="15.75">
      <c r="A18" s="201" t="s">
        <v>6</v>
      </c>
      <c r="B18" s="202"/>
      <c r="C18" s="202"/>
      <c r="D18" s="202"/>
      <c r="E18" s="202"/>
      <c r="F18" s="78"/>
      <c r="G18" s="78"/>
      <c r="H18" s="78"/>
    </row>
    <row r="19" spans="1:8" ht="15.75">
      <c r="A19" s="201" t="s">
        <v>7</v>
      </c>
      <c r="B19" s="202"/>
      <c r="C19" s="202"/>
      <c r="D19" s="202"/>
      <c r="E19" s="202"/>
      <c r="F19" s="78"/>
      <c r="G19" s="78"/>
      <c r="H19" s="78"/>
    </row>
    <row r="20" spans="1:8" ht="15.75">
      <c r="A20" s="208" t="s">
        <v>8</v>
      </c>
      <c r="B20" s="202"/>
      <c r="C20" s="202"/>
      <c r="D20" s="202"/>
      <c r="E20" s="202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208" t="s">
        <v>9</v>
      </c>
      <c r="B22" s="202"/>
      <c r="C22" s="202"/>
      <c r="D22" s="202"/>
      <c r="E22" s="202"/>
      <c r="F22" s="78">
        <f>SUM(F12,F15,F20)</f>
        <v>0</v>
      </c>
      <c r="G22" s="78">
        <f>SUM(G12,G15,G20)</f>
        <v>0</v>
      </c>
      <c r="H22" s="78">
        <f>SUM(H12,H15,H20)</f>
        <v>0</v>
      </c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F11" sqref="F11"/>
    </sheetView>
  </sheetViews>
  <sheetFormatPr defaultRowHeight="12.75"/>
  <cols>
    <col min="5" max="5" width="27.140625" customWidth="1"/>
    <col min="6" max="6" width="21.28515625" customWidth="1"/>
    <col min="7" max="7" width="19.140625" customWidth="1"/>
    <col min="8" max="8" width="21.28515625" customWidth="1"/>
  </cols>
  <sheetData>
    <row r="1" spans="1:9" ht="18">
      <c r="A1" s="204" t="s">
        <v>132</v>
      </c>
      <c r="B1" s="204"/>
      <c r="C1" s="204"/>
      <c r="D1" s="204"/>
      <c r="E1" s="204"/>
      <c r="F1" s="204"/>
      <c r="G1" s="204"/>
      <c r="H1" s="204"/>
      <c r="I1" s="190"/>
    </row>
    <row r="2" spans="1:9" ht="18">
      <c r="A2" s="204" t="s">
        <v>41</v>
      </c>
      <c r="B2" s="204"/>
      <c r="C2" s="204"/>
      <c r="D2" s="204"/>
      <c r="E2" s="204"/>
      <c r="F2" s="204"/>
      <c r="G2" s="205"/>
      <c r="H2" s="205"/>
      <c r="I2" s="70"/>
    </row>
    <row r="3" spans="1:9" ht="18">
      <c r="A3" s="204"/>
      <c r="B3" s="204"/>
      <c r="C3" s="204"/>
      <c r="D3" s="204"/>
      <c r="E3" s="204"/>
      <c r="F3" s="204"/>
      <c r="G3" s="204"/>
      <c r="H3" s="206"/>
      <c r="I3" s="190"/>
    </row>
    <row r="4" spans="1:9" ht="18">
      <c r="A4" s="71"/>
      <c r="B4" s="72"/>
      <c r="C4" s="72"/>
      <c r="D4" s="72"/>
      <c r="E4" s="72"/>
      <c r="F4" s="190"/>
      <c r="G4" s="190"/>
      <c r="H4" s="190"/>
      <c r="I4" s="190"/>
    </row>
    <row r="5" spans="1:9" ht="26.25">
      <c r="A5" s="73"/>
      <c r="B5" s="74"/>
      <c r="C5" s="74"/>
      <c r="D5" s="75"/>
      <c r="E5" s="76"/>
      <c r="F5" s="111" t="s">
        <v>120</v>
      </c>
      <c r="G5" s="111" t="s">
        <v>121</v>
      </c>
      <c r="H5" s="77" t="s">
        <v>122</v>
      </c>
      <c r="I5" s="65"/>
    </row>
    <row r="6" spans="1:9" ht="15.75">
      <c r="A6" s="210" t="s">
        <v>42</v>
      </c>
      <c r="B6" s="200"/>
      <c r="C6" s="200"/>
      <c r="D6" s="200"/>
      <c r="E6" s="211"/>
      <c r="F6" s="108">
        <f>F7+F8</f>
        <v>7909341</v>
      </c>
      <c r="G6" s="108"/>
      <c r="H6" s="108"/>
      <c r="I6" s="190"/>
    </row>
    <row r="7" spans="1:9" ht="15.75">
      <c r="A7" s="201" t="s">
        <v>0</v>
      </c>
      <c r="B7" s="202"/>
      <c r="C7" s="202"/>
      <c r="D7" s="202"/>
      <c r="E7" s="203"/>
      <c r="F7" s="78">
        <v>7908841</v>
      </c>
      <c r="G7" s="78"/>
      <c r="H7" s="78"/>
      <c r="I7" s="190"/>
    </row>
    <row r="8" spans="1:9" ht="15.75">
      <c r="A8" s="207" t="s">
        <v>1</v>
      </c>
      <c r="B8" s="203"/>
      <c r="C8" s="203"/>
      <c r="D8" s="203"/>
      <c r="E8" s="203"/>
      <c r="F8" s="78">
        <v>500</v>
      </c>
      <c r="G8" s="78"/>
      <c r="H8" s="78"/>
      <c r="I8" s="190"/>
    </row>
    <row r="9" spans="1:9" ht="15.75">
      <c r="A9" s="109" t="s">
        <v>43</v>
      </c>
      <c r="B9" s="191"/>
      <c r="C9" s="191"/>
      <c r="D9" s="191"/>
      <c r="E9" s="191"/>
      <c r="F9" s="107">
        <f>F10+F11</f>
        <v>7909341</v>
      </c>
      <c r="G9" s="107"/>
      <c r="H9" s="107"/>
      <c r="I9" s="190"/>
    </row>
    <row r="10" spans="1:9" ht="15.75">
      <c r="A10" s="208" t="s">
        <v>2</v>
      </c>
      <c r="B10" s="202"/>
      <c r="C10" s="202"/>
      <c r="D10" s="202"/>
      <c r="E10" s="209"/>
      <c r="F10" s="79">
        <v>7334153</v>
      </c>
      <c r="G10" s="79"/>
      <c r="H10" s="79"/>
      <c r="I10" s="190"/>
    </row>
    <row r="11" spans="1:9" ht="15.75">
      <c r="A11" s="207" t="s">
        <v>3</v>
      </c>
      <c r="B11" s="203"/>
      <c r="C11" s="203"/>
      <c r="D11" s="203"/>
      <c r="E11" s="203"/>
      <c r="F11" s="79">
        <v>575188</v>
      </c>
      <c r="G11" s="79"/>
      <c r="H11" s="79"/>
      <c r="I11" s="190"/>
    </row>
    <row r="12" spans="1:9" ht="15.75">
      <c r="A12" s="199" t="s">
        <v>4</v>
      </c>
      <c r="B12" s="200"/>
      <c r="C12" s="200"/>
      <c r="D12" s="200"/>
      <c r="E12" s="200"/>
      <c r="F12" s="108">
        <f>+F6-F9</f>
        <v>0</v>
      </c>
      <c r="G12" s="108">
        <f>+G6-G9</f>
        <v>0</v>
      </c>
      <c r="H12" s="108">
        <f>+H6-H9</f>
        <v>0</v>
      </c>
      <c r="I12" s="190"/>
    </row>
    <row r="13" spans="1:9" ht="18">
      <c r="A13" s="204"/>
      <c r="B13" s="212"/>
      <c r="C13" s="212"/>
      <c r="D13" s="212"/>
      <c r="E13" s="212"/>
      <c r="F13" s="206"/>
      <c r="G13" s="206"/>
      <c r="H13" s="206"/>
      <c r="I13" s="190"/>
    </row>
    <row r="14" spans="1:9" ht="26.25">
      <c r="A14" s="73"/>
      <c r="B14" s="74"/>
      <c r="C14" s="74"/>
      <c r="D14" s="75"/>
      <c r="E14" s="76"/>
      <c r="F14" s="111" t="s">
        <v>123</v>
      </c>
      <c r="G14" s="111" t="s">
        <v>121</v>
      </c>
      <c r="H14" s="77" t="s">
        <v>122</v>
      </c>
      <c r="I14" s="190"/>
    </row>
    <row r="15" spans="1:9" ht="15.75">
      <c r="A15" s="213" t="s">
        <v>5</v>
      </c>
      <c r="B15" s="214"/>
      <c r="C15" s="214"/>
      <c r="D15" s="214"/>
      <c r="E15" s="215"/>
      <c r="F15" s="81"/>
      <c r="G15" s="81"/>
      <c r="H15" s="79"/>
      <c r="I15" s="190"/>
    </row>
    <row r="16" spans="1:9" ht="18">
      <c r="A16" s="216"/>
      <c r="B16" s="212"/>
      <c r="C16" s="212"/>
      <c r="D16" s="212"/>
      <c r="E16" s="212"/>
      <c r="F16" s="206"/>
      <c r="G16" s="206"/>
      <c r="H16" s="206"/>
      <c r="I16" s="190"/>
    </row>
    <row r="17" spans="1:9" ht="26.25">
      <c r="A17" s="73"/>
      <c r="B17" s="74"/>
      <c r="C17" s="74"/>
      <c r="D17" s="75"/>
      <c r="E17" s="76"/>
      <c r="F17" s="111" t="s">
        <v>123</v>
      </c>
      <c r="G17" s="111" t="s">
        <v>121</v>
      </c>
      <c r="H17" s="77" t="s">
        <v>122</v>
      </c>
      <c r="I17" s="190"/>
    </row>
    <row r="18" spans="1:9" ht="15.75">
      <c r="A18" s="201" t="s">
        <v>6</v>
      </c>
      <c r="B18" s="202"/>
      <c r="C18" s="202"/>
      <c r="D18" s="202"/>
      <c r="E18" s="202"/>
      <c r="F18" s="78"/>
      <c r="G18" s="78"/>
      <c r="H18" s="78"/>
      <c r="I18" s="190"/>
    </row>
    <row r="19" spans="1:9" ht="15.75">
      <c r="A19" s="201" t="s">
        <v>7</v>
      </c>
      <c r="B19" s="202"/>
      <c r="C19" s="202"/>
      <c r="D19" s="202"/>
      <c r="E19" s="202"/>
      <c r="F19" s="78"/>
      <c r="G19" s="78"/>
      <c r="H19" s="78"/>
      <c r="I19" s="190"/>
    </row>
    <row r="20" spans="1:9" ht="15.75">
      <c r="A20" s="208" t="s">
        <v>8</v>
      </c>
      <c r="B20" s="202"/>
      <c r="C20" s="202"/>
      <c r="D20" s="202"/>
      <c r="E20" s="202"/>
      <c r="F20" s="78"/>
      <c r="G20" s="78"/>
      <c r="H20" s="78"/>
      <c r="I20" s="190"/>
    </row>
    <row r="21" spans="1:9" ht="18">
      <c r="A21" s="82"/>
      <c r="B21" s="83"/>
      <c r="C21" s="192"/>
      <c r="D21" s="84"/>
      <c r="E21" s="83"/>
      <c r="F21" s="85"/>
      <c r="G21" s="85"/>
      <c r="H21" s="85"/>
      <c r="I21" s="190"/>
    </row>
    <row r="22" spans="1:9" ht="15.75">
      <c r="A22" s="208" t="s">
        <v>9</v>
      </c>
      <c r="B22" s="202"/>
      <c r="C22" s="202"/>
      <c r="D22" s="202"/>
      <c r="E22" s="202"/>
      <c r="F22" s="78">
        <f>SUM(F12,F15,F20)</f>
        <v>0</v>
      </c>
      <c r="G22" s="78">
        <f>SUM(G12,G15,G20)</f>
        <v>0</v>
      </c>
      <c r="H22" s="78">
        <f>SUM(H12,H15,H20)</f>
        <v>0</v>
      </c>
      <c r="I22" s="190"/>
    </row>
    <row r="23" spans="1:9">
      <c r="A23" s="190"/>
      <c r="B23" s="190"/>
      <c r="C23" s="190"/>
      <c r="D23" s="86"/>
      <c r="E23" s="190"/>
      <c r="F23" s="190"/>
      <c r="G23" s="190"/>
      <c r="H23" s="190"/>
      <c r="I23" s="190"/>
    </row>
  </sheetData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1"/>
  <sheetViews>
    <sheetView workbookViewId="0">
      <selection activeCell="B19" sqref="B19"/>
    </sheetView>
  </sheetViews>
  <sheetFormatPr defaultColWidth="11.42578125" defaultRowHeight="12.75"/>
  <cols>
    <col min="1" max="1" width="16" style="35" customWidth="1"/>
    <col min="2" max="4" width="17.5703125" style="35" customWidth="1"/>
    <col min="5" max="5" width="17.5703125" style="66" customWidth="1"/>
    <col min="6" max="9" width="17.5703125" style="10" customWidth="1"/>
    <col min="10" max="10" width="7.85546875" style="10" customWidth="1"/>
    <col min="11" max="11" width="14.28515625" style="10" customWidth="1"/>
    <col min="12" max="12" width="7.85546875" style="10" customWidth="1"/>
    <col min="13" max="16384" width="11.42578125" style="10"/>
  </cols>
  <sheetData>
    <row r="1" spans="1:9" ht="24" customHeight="1">
      <c r="A1" s="204" t="s">
        <v>10</v>
      </c>
      <c r="B1" s="204"/>
      <c r="C1" s="204"/>
      <c r="D1" s="204"/>
      <c r="E1" s="204"/>
      <c r="F1" s="204"/>
      <c r="G1" s="204"/>
      <c r="H1" s="204"/>
      <c r="I1" s="204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19" t="s">
        <v>89</v>
      </c>
      <c r="C3" s="220"/>
      <c r="D3" s="221"/>
      <c r="E3" s="221"/>
      <c r="F3" s="221"/>
      <c r="G3" s="221"/>
      <c r="H3" s="221"/>
      <c r="I3" s="222"/>
    </row>
    <row r="4" spans="1:9" s="1" customFormat="1" ht="77.25" thickBot="1">
      <c r="A4" s="92" t="s">
        <v>13</v>
      </c>
      <c r="B4" s="18" t="s">
        <v>77</v>
      </c>
      <c r="C4" s="95" t="s">
        <v>78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1" customFormat="1">
      <c r="A5" s="101">
        <v>634</v>
      </c>
      <c r="B5" s="102"/>
      <c r="C5" s="113"/>
      <c r="D5" s="114"/>
      <c r="E5" s="115"/>
      <c r="F5" s="116">
        <f>F6</f>
        <v>6800</v>
      </c>
      <c r="G5" s="116"/>
      <c r="H5" s="117">
        <f>H6</f>
        <v>0</v>
      </c>
      <c r="I5" s="118"/>
    </row>
    <row r="6" spans="1:9" s="1" customFormat="1">
      <c r="A6" s="21">
        <v>6341</v>
      </c>
      <c r="B6" s="96"/>
      <c r="C6" s="119"/>
      <c r="D6" s="120"/>
      <c r="E6" s="121"/>
      <c r="F6" s="112">
        <v>6800</v>
      </c>
      <c r="G6" s="112"/>
      <c r="H6" s="122"/>
      <c r="I6" s="123"/>
    </row>
    <row r="7" spans="1:9" s="1" customFormat="1">
      <c r="A7" s="103">
        <v>636</v>
      </c>
      <c r="B7" s="104"/>
      <c r="C7" s="124">
        <f>C8</f>
        <v>5926470</v>
      </c>
      <c r="D7" s="125"/>
      <c r="E7" s="126"/>
      <c r="F7" s="127">
        <f>F8</f>
        <v>306100</v>
      </c>
      <c r="G7" s="127"/>
      <c r="H7" s="128"/>
      <c r="I7" s="129"/>
    </row>
    <row r="8" spans="1:9" s="1" customFormat="1">
      <c r="A8" s="21">
        <v>6361</v>
      </c>
      <c r="B8" s="96"/>
      <c r="C8" s="119">
        <v>5926470</v>
      </c>
      <c r="D8" s="120"/>
      <c r="E8" s="121"/>
      <c r="F8" s="112">
        <v>306100</v>
      </c>
      <c r="G8" s="112"/>
      <c r="H8" s="122"/>
      <c r="I8" s="123"/>
    </row>
    <row r="9" spans="1:9" s="1" customFormat="1">
      <c r="A9" s="103">
        <v>638</v>
      </c>
      <c r="B9" s="104"/>
      <c r="C9" s="124"/>
      <c r="D9" s="125"/>
      <c r="E9" s="126"/>
      <c r="F9" s="127">
        <f>F10</f>
        <v>49000</v>
      </c>
      <c r="G9" s="127"/>
      <c r="H9" s="128"/>
      <c r="I9" s="129"/>
    </row>
    <row r="10" spans="1:9" s="1" customFormat="1">
      <c r="A10" s="21">
        <v>6381</v>
      </c>
      <c r="B10" s="96"/>
      <c r="C10" s="119"/>
      <c r="D10" s="120"/>
      <c r="E10" s="121"/>
      <c r="F10" s="112">
        <v>49000</v>
      </c>
      <c r="G10" s="112"/>
      <c r="H10" s="122"/>
      <c r="I10" s="123"/>
    </row>
    <row r="11" spans="1:9" s="1" customFormat="1">
      <c r="A11" s="103">
        <v>652</v>
      </c>
      <c r="B11" s="104"/>
      <c r="C11" s="124"/>
      <c r="D11" s="125"/>
      <c r="E11" s="126">
        <f>E12</f>
        <v>243500</v>
      </c>
      <c r="F11" s="127">
        <f>F12</f>
        <v>115500</v>
      </c>
      <c r="G11" s="127"/>
      <c r="H11" s="128"/>
      <c r="I11" s="129"/>
    </row>
    <row r="12" spans="1:9" s="1" customFormat="1">
      <c r="A12" s="21">
        <v>6526</v>
      </c>
      <c r="B12" s="96"/>
      <c r="C12" s="119"/>
      <c r="D12" s="120"/>
      <c r="E12" s="121">
        <v>243500</v>
      </c>
      <c r="F12" s="112">
        <v>115500</v>
      </c>
      <c r="G12" s="112"/>
      <c r="H12" s="122"/>
      <c r="I12" s="123"/>
    </row>
    <row r="13" spans="1:9" s="1" customFormat="1">
      <c r="A13" s="103">
        <v>661</v>
      </c>
      <c r="B13" s="105"/>
      <c r="C13" s="130"/>
      <c r="D13" s="125">
        <f>D14</f>
        <v>71500</v>
      </c>
      <c r="E13" s="125"/>
      <c r="F13" s="125"/>
      <c r="G13" s="125"/>
      <c r="H13" s="131"/>
      <c r="I13" s="132"/>
    </row>
    <row r="14" spans="1:9" s="1" customFormat="1">
      <c r="A14" s="21">
        <v>6615</v>
      </c>
      <c r="B14" s="22"/>
      <c r="C14" s="133"/>
      <c r="D14" s="120">
        <v>71500</v>
      </c>
      <c r="E14" s="120"/>
      <c r="F14" s="120"/>
      <c r="G14" s="120"/>
      <c r="H14" s="134"/>
      <c r="I14" s="135"/>
    </row>
    <row r="15" spans="1:9" s="1" customFormat="1">
      <c r="A15" s="103">
        <v>663</v>
      </c>
      <c r="B15" s="105"/>
      <c r="C15" s="130"/>
      <c r="D15" s="125"/>
      <c r="E15" s="125"/>
      <c r="F15" s="125"/>
      <c r="G15" s="125">
        <f>G16</f>
        <v>4000</v>
      </c>
      <c r="H15" s="131"/>
      <c r="I15" s="132"/>
    </row>
    <row r="16" spans="1:9" s="1" customFormat="1">
      <c r="A16" s="21">
        <v>6631</v>
      </c>
      <c r="B16" s="22"/>
      <c r="C16" s="133"/>
      <c r="D16" s="120"/>
      <c r="E16" s="120"/>
      <c r="F16" s="120"/>
      <c r="G16" s="120">
        <v>4000</v>
      </c>
      <c r="H16" s="134"/>
      <c r="I16" s="135"/>
    </row>
    <row r="17" spans="1:9" s="1" customFormat="1">
      <c r="A17" s="103">
        <v>671</v>
      </c>
      <c r="B17" s="105">
        <f>B18</f>
        <v>1185971</v>
      </c>
      <c r="C17" s="130"/>
      <c r="D17" s="125"/>
      <c r="E17" s="125"/>
      <c r="F17" s="125"/>
      <c r="G17" s="125"/>
      <c r="H17" s="131"/>
      <c r="I17" s="132"/>
    </row>
    <row r="18" spans="1:9" s="1" customFormat="1">
      <c r="A18" s="21">
        <v>6711</v>
      </c>
      <c r="B18" s="22">
        <v>1185971</v>
      </c>
      <c r="C18" s="133"/>
      <c r="D18" s="120"/>
      <c r="E18" s="120"/>
      <c r="F18" s="120"/>
      <c r="G18" s="120"/>
      <c r="H18" s="134"/>
      <c r="I18" s="135"/>
    </row>
    <row r="19" spans="1:9" s="1" customFormat="1">
      <c r="A19" s="21">
        <v>6712</v>
      </c>
      <c r="B19" s="22"/>
      <c r="C19" s="133"/>
      <c r="D19" s="120"/>
      <c r="E19" s="120"/>
      <c r="F19" s="120"/>
      <c r="G19" s="120"/>
      <c r="H19" s="134"/>
      <c r="I19" s="135"/>
    </row>
    <row r="20" spans="1:9" s="1" customFormat="1">
      <c r="A20" s="26"/>
      <c r="B20" s="22"/>
      <c r="C20" s="133"/>
      <c r="D20" s="120"/>
      <c r="E20" s="120"/>
      <c r="F20" s="120"/>
      <c r="G20" s="120"/>
      <c r="H20" s="134"/>
      <c r="I20" s="135"/>
    </row>
    <row r="21" spans="1:9" s="193" customFormat="1">
      <c r="A21" s="103">
        <v>721</v>
      </c>
      <c r="B21" s="105"/>
      <c r="C21" s="130"/>
      <c r="D21" s="125"/>
      <c r="E21" s="125"/>
      <c r="F21" s="125"/>
      <c r="G21" s="125"/>
      <c r="H21" s="131">
        <v>500</v>
      </c>
      <c r="I21" s="132"/>
    </row>
    <row r="22" spans="1:9" s="1" customFormat="1">
      <c r="A22" s="26"/>
      <c r="B22" s="22"/>
      <c r="C22" s="133"/>
      <c r="D22" s="120"/>
      <c r="E22" s="120"/>
      <c r="F22" s="120"/>
      <c r="G22" s="120"/>
      <c r="H22" s="134"/>
      <c r="I22" s="135"/>
    </row>
    <row r="23" spans="1:9" s="1" customFormat="1" ht="13.5" thickBot="1">
      <c r="A23" s="27"/>
      <c r="B23" s="28"/>
      <c r="C23" s="136"/>
      <c r="D23" s="137"/>
      <c r="E23" s="137"/>
      <c r="F23" s="137"/>
      <c r="G23" s="137"/>
      <c r="H23" s="138"/>
      <c r="I23" s="139"/>
    </row>
    <row r="24" spans="1:9" s="1" customFormat="1" ht="30" customHeight="1" thickBot="1">
      <c r="A24" s="32" t="s">
        <v>20</v>
      </c>
      <c r="B24" s="33">
        <f>B5+B9+B11+B13+B15+B17</f>
        <v>1185971</v>
      </c>
      <c r="C24" s="140">
        <f>C5+C7+C9+C11+C13+C15+C17</f>
        <v>5926470</v>
      </c>
      <c r="D24" s="140">
        <f t="shared" ref="D24:I24" si="0">D5+D9+D11+D13+D15+D17</f>
        <v>71500</v>
      </c>
      <c r="E24" s="140">
        <f>E5+E9+E11+E13+E15+E17</f>
        <v>243500</v>
      </c>
      <c r="F24" s="140">
        <f>F5+F7+F9+F11+F13+F15+F17</f>
        <v>477400</v>
      </c>
      <c r="G24" s="140">
        <f t="shared" si="0"/>
        <v>4000</v>
      </c>
      <c r="H24" s="140">
        <f>H21</f>
        <v>500</v>
      </c>
      <c r="I24" s="140">
        <f t="shared" si="0"/>
        <v>0</v>
      </c>
    </row>
    <row r="25" spans="1:9" s="1" customFormat="1" ht="28.5" customHeight="1" thickBot="1">
      <c r="A25" s="32" t="s">
        <v>117</v>
      </c>
      <c r="B25" s="223">
        <f>B24+C24+D24+E24+F24+G24+H24+I24</f>
        <v>7909341</v>
      </c>
      <c r="C25" s="224"/>
      <c r="D25" s="224"/>
      <c r="E25" s="224"/>
      <c r="F25" s="224"/>
      <c r="G25" s="224"/>
      <c r="H25" s="224"/>
      <c r="I25" s="225"/>
    </row>
    <row r="26" spans="1:9" ht="13.5" thickBot="1">
      <c r="A26" s="13"/>
      <c r="B26" s="106"/>
      <c r="C26" s="13"/>
      <c r="D26" s="13"/>
      <c r="E26" s="14"/>
      <c r="F26" s="34"/>
      <c r="I26" s="17"/>
    </row>
    <row r="27" spans="1:9" ht="24" customHeight="1" thickBot="1">
      <c r="A27" s="93" t="s">
        <v>12</v>
      </c>
      <c r="B27" s="219" t="s">
        <v>98</v>
      </c>
      <c r="C27" s="220"/>
      <c r="D27" s="221"/>
      <c r="E27" s="221"/>
      <c r="F27" s="221"/>
      <c r="G27" s="221"/>
      <c r="H27" s="221"/>
      <c r="I27" s="222"/>
    </row>
    <row r="28" spans="1:9" ht="77.25" thickBot="1">
      <c r="A28" s="94" t="s">
        <v>13</v>
      </c>
      <c r="B28" s="18" t="s">
        <v>77</v>
      </c>
      <c r="C28" s="95" t="s">
        <v>78</v>
      </c>
      <c r="D28" s="19" t="s">
        <v>14</v>
      </c>
      <c r="E28" s="19" t="s">
        <v>15</v>
      </c>
      <c r="F28" s="19" t="s">
        <v>16</v>
      </c>
      <c r="G28" s="19" t="s">
        <v>17</v>
      </c>
      <c r="H28" s="19" t="s">
        <v>18</v>
      </c>
      <c r="I28" s="20" t="s">
        <v>19</v>
      </c>
    </row>
    <row r="29" spans="1:9">
      <c r="A29" s="3">
        <v>634</v>
      </c>
      <c r="B29" s="4"/>
      <c r="C29" s="4"/>
      <c r="D29" s="5"/>
      <c r="E29" s="6"/>
      <c r="F29" s="7"/>
      <c r="G29" s="7"/>
      <c r="H29" s="8"/>
      <c r="I29" s="9"/>
    </row>
    <row r="30" spans="1:9">
      <c r="A30" s="21">
        <v>636</v>
      </c>
      <c r="B30" s="96"/>
      <c r="C30" s="96"/>
      <c r="D30" s="23"/>
      <c r="E30" s="97"/>
      <c r="F30" s="98"/>
      <c r="G30" s="98"/>
      <c r="H30" s="99"/>
      <c r="I30" s="100"/>
    </row>
    <row r="31" spans="1:9">
      <c r="A31" s="21">
        <v>638</v>
      </c>
      <c r="B31" s="96"/>
      <c r="C31" s="96"/>
      <c r="D31" s="23"/>
      <c r="E31" s="97"/>
      <c r="F31" s="98"/>
      <c r="G31" s="98"/>
      <c r="H31" s="99"/>
      <c r="I31" s="100"/>
    </row>
    <row r="32" spans="1:9">
      <c r="A32" s="21">
        <v>652</v>
      </c>
      <c r="B32" s="22"/>
      <c r="C32" s="22"/>
      <c r="D32" s="23"/>
      <c r="E32" s="23"/>
      <c r="F32" s="23"/>
      <c r="G32" s="23"/>
      <c r="H32" s="24"/>
      <c r="I32" s="25"/>
    </row>
    <row r="33" spans="1:9">
      <c r="A33" s="21">
        <v>661</v>
      </c>
      <c r="B33" s="22"/>
      <c r="C33" s="22"/>
      <c r="D33" s="23"/>
      <c r="E33" s="23"/>
      <c r="F33" s="23"/>
      <c r="G33" s="23"/>
      <c r="H33" s="24"/>
      <c r="I33" s="25"/>
    </row>
    <row r="34" spans="1:9">
      <c r="A34" s="21">
        <v>663</v>
      </c>
      <c r="B34" s="22"/>
      <c r="C34" s="22"/>
      <c r="D34" s="23"/>
      <c r="E34" s="23"/>
      <c r="F34" s="23"/>
      <c r="G34" s="23"/>
      <c r="H34" s="24"/>
      <c r="I34" s="25"/>
    </row>
    <row r="35" spans="1:9">
      <c r="A35" s="21">
        <v>671</v>
      </c>
      <c r="B35" s="22"/>
      <c r="C35" s="22"/>
      <c r="D35" s="23"/>
      <c r="E35" s="23"/>
      <c r="F35" s="23"/>
      <c r="G35" s="23"/>
      <c r="H35" s="24"/>
      <c r="I35" s="25"/>
    </row>
    <row r="36" spans="1:9">
      <c r="A36" s="21">
        <v>721</v>
      </c>
      <c r="B36" s="22"/>
      <c r="C36" s="22"/>
      <c r="D36" s="23"/>
      <c r="E36" s="23"/>
      <c r="F36" s="23"/>
      <c r="G36" s="23"/>
      <c r="H36" s="24"/>
      <c r="I36" s="25"/>
    </row>
    <row r="37" spans="1:9">
      <c r="A37" s="26"/>
      <c r="B37" s="22"/>
      <c r="C37" s="22"/>
      <c r="D37" s="23"/>
      <c r="E37" s="23"/>
      <c r="F37" s="23"/>
      <c r="G37" s="23"/>
      <c r="H37" s="24"/>
      <c r="I37" s="25"/>
    </row>
    <row r="38" spans="1:9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3.5" thickBot="1">
      <c r="A39" s="27"/>
      <c r="B39" s="28"/>
      <c r="C39" s="28"/>
      <c r="D39" s="29"/>
      <c r="E39" s="29"/>
      <c r="F39" s="29"/>
      <c r="G39" s="29"/>
      <c r="H39" s="30"/>
      <c r="I39" s="31"/>
    </row>
    <row r="40" spans="1:9" s="1" customFormat="1" ht="30" customHeight="1" thickBot="1">
      <c r="A40" s="32" t="s">
        <v>20</v>
      </c>
      <c r="B40" s="33">
        <f t="shared" ref="B40:I40" si="1">SUM(B29:B35)</f>
        <v>0</v>
      </c>
      <c r="C40" s="33">
        <f t="shared" si="1"/>
        <v>0</v>
      </c>
      <c r="D40" s="33">
        <f t="shared" si="1"/>
        <v>0</v>
      </c>
      <c r="E40" s="33">
        <f t="shared" si="1"/>
        <v>0</v>
      </c>
      <c r="F40" s="33">
        <f t="shared" si="1"/>
        <v>0</v>
      </c>
      <c r="G40" s="33">
        <f t="shared" si="1"/>
        <v>0</v>
      </c>
      <c r="H40" s="33">
        <f>H36</f>
        <v>0</v>
      </c>
      <c r="I40" s="33">
        <f t="shared" si="1"/>
        <v>0</v>
      </c>
    </row>
    <row r="41" spans="1:9" s="1" customFormat="1" ht="28.5" customHeight="1" thickBot="1">
      <c r="A41" s="32" t="s">
        <v>118</v>
      </c>
      <c r="B41" s="223">
        <f>B40+C40+D40+E40+F40+G40+H40+I40</f>
        <v>0</v>
      </c>
      <c r="C41" s="224"/>
      <c r="D41" s="224"/>
      <c r="E41" s="224"/>
      <c r="F41" s="224"/>
      <c r="G41" s="224"/>
      <c r="H41" s="224"/>
      <c r="I41" s="225"/>
    </row>
    <row r="42" spans="1:9" ht="13.5" thickBot="1">
      <c r="E42" s="36"/>
      <c r="F42" s="37"/>
    </row>
    <row r="43" spans="1:9" ht="26.25" thickBot="1">
      <c r="A43" s="93" t="s">
        <v>12</v>
      </c>
      <c r="B43" s="219" t="s">
        <v>116</v>
      </c>
      <c r="C43" s="220"/>
      <c r="D43" s="221"/>
      <c r="E43" s="221"/>
      <c r="F43" s="221"/>
      <c r="G43" s="221"/>
      <c r="H43" s="221"/>
      <c r="I43" s="222"/>
    </row>
    <row r="44" spans="1:9" ht="77.25" thickBot="1">
      <c r="A44" s="94" t="s">
        <v>13</v>
      </c>
      <c r="B44" s="18" t="s">
        <v>77</v>
      </c>
      <c r="C44" s="95" t="s">
        <v>78</v>
      </c>
      <c r="D44" s="19" t="s">
        <v>14</v>
      </c>
      <c r="E44" s="19" t="s">
        <v>15</v>
      </c>
      <c r="F44" s="19" t="s">
        <v>16</v>
      </c>
      <c r="G44" s="19" t="s">
        <v>17</v>
      </c>
      <c r="H44" s="19" t="s">
        <v>18</v>
      </c>
      <c r="I44" s="20" t="s">
        <v>19</v>
      </c>
    </row>
    <row r="45" spans="1:9">
      <c r="A45" s="3">
        <v>634</v>
      </c>
      <c r="B45" s="4"/>
      <c r="C45" s="4"/>
      <c r="D45" s="5"/>
      <c r="E45" s="6"/>
      <c r="F45" s="7"/>
      <c r="G45" s="7"/>
      <c r="H45" s="8"/>
      <c r="I45" s="9"/>
    </row>
    <row r="46" spans="1:9">
      <c r="A46" s="21">
        <v>636</v>
      </c>
      <c r="B46" s="96"/>
      <c r="C46" s="96"/>
      <c r="D46" s="23"/>
      <c r="E46" s="97"/>
      <c r="F46" s="98"/>
      <c r="G46" s="98"/>
      <c r="H46" s="99"/>
      <c r="I46" s="100"/>
    </row>
    <row r="47" spans="1:9">
      <c r="A47" s="21">
        <v>638</v>
      </c>
      <c r="B47" s="22"/>
      <c r="C47" s="22"/>
      <c r="D47" s="23"/>
      <c r="E47" s="23"/>
      <c r="F47" s="188"/>
      <c r="G47" s="23"/>
      <c r="H47" s="24"/>
      <c r="I47" s="25"/>
    </row>
    <row r="48" spans="1:9">
      <c r="A48" s="21">
        <v>652</v>
      </c>
      <c r="B48" s="22"/>
      <c r="C48" s="22"/>
      <c r="D48" s="23"/>
      <c r="E48" s="23"/>
      <c r="F48" s="23"/>
      <c r="G48" s="23"/>
      <c r="H48" s="24"/>
      <c r="I48" s="25"/>
    </row>
    <row r="49" spans="1:9">
      <c r="A49" s="21">
        <v>661</v>
      </c>
      <c r="B49" s="22"/>
      <c r="C49" s="22"/>
      <c r="D49" s="23"/>
      <c r="E49" s="23"/>
      <c r="F49" s="23"/>
      <c r="G49" s="23"/>
      <c r="H49" s="24"/>
      <c r="I49" s="25"/>
    </row>
    <row r="50" spans="1:9">
      <c r="A50" s="21">
        <v>663</v>
      </c>
      <c r="B50" s="22"/>
      <c r="C50" s="22"/>
      <c r="D50" s="23"/>
      <c r="E50" s="23"/>
      <c r="F50" s="23"/>
      <c r="G50" s="23"/>
      <c r="H50" s="24"/>
      <c r="I50" s="25"/>
    </row>
    <row r="51" spans="1:9" ht="13.5" customHeight="1">
      <c r="A51" s="21">
        <v>671</v>
      </c>
      <c r="B51" s="22"/>
      <c r="C51" s="22"/>
      <c r="D51" s="23"/>
      <c r="E51" s="23"/>
      <c r="F51" s="23"/>
      <c r="G51" s="23"/>
      <c r="H51" s="24"/>
      <c r="I51" s="25"/>
    </row>
    <row r="52" spans="1:9" ht="13.5" customHeight="1">
      <c r="A52" s="21">
        <v>721</v>
      </c>
      <c r="B52" s="22"/>
      <c r="C52" s="22"/>
      <c r="D52" s="23"/>
      <c r="E52" s="23"/>
      <c r="F52" s="23"/>
      <c r="G52" s="23"/>
      <c r="H52" s="24"/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thickBot="1">
      <c r="A54" s="27"/>
      <c r="B54" s="28"/>
      <c r="C54" s="28"/>
      <c r="D54" s="29"/>
      <c r="E54" s="29"/>
      <c r="F54" s="29"/>
      <c r="G54" s="29"/>
      <c r="H54" s="30"/>
      <c r="I54" s="31"/>
    </row>
    <row r="55" spans="1:9" s="1" customFormat="1" ht="30" customHeight="1" thickBot="1">
      <c r="A55" s="32" t="s">
        <v>20</v>
      </c>
      <c r="B55" s="33">
        <f>SUM(B45:B54)</f>
        <v>0</v>
      </c>
      <c r="C55" s="33">
        <f t="shared" ref="C55:I55" si="2">SUM(C45:C54)</f>
        <v>0</v>
      </c>
      <c r="D55" s="33">
        <f t="shared" si="2"/>
        <v>0</v>
      </c>
      <c r="E55" s="33">
        <f t="shared" si="2"/>
        <v>0</v>
      </c>
      <c r="F55" s="33">
        <f t="shared" si="2"/>
        <v>0</v>
      </c>
      <c r="G55" s="33">
        <f t="shared" si="2"/>
        <v>0</v>
      </c>
      <c r="H55" s="33">
        <f t="shared" si="2"/>
        <v>0</v>
      </c>
      <c r="I55" s="33">
        <f t="shared" si="2"/>
        <v>0</v>
      </c>
    </row>
    <row r="56" spans="1:9" s="1" customFormat="1" ht="28.5" customHeight="1" thickBot="1">
      <c r="A56" s="32" t="s">
        <v>119</v>
      </c>
      <c r="B56" s="223">
        <f>B55+C55+D55+E55+F55+G55+H55+I55</f>
        <v>0</v>
      </c>
      <c r="C56" s="224"/>
      <c r="D56" s="224"/>
      <c r="E56" s="224"/>
      <c r="F56" s="224"/>
      <c r="G56" s="224"/>
      <c r="H56" s="224"/>
      <c r="I56" s="225"/>
    </row>
    <row r="57" spans="1:9" ht="13.5" customHeight="1">
      <c r="D57" s="38"/>
      <c r="E57" s="36"/>
      <c r="F57" s="39"/>
    </row>
    <row r="58" spans="1:9" ht="13.5" customHeight="1">
      <c r="D58" s="38"/>
      <c r="E58" s="40"/>
      <c r="F58" s="41"/>
    </row>
    <row r="59" spans="1:9" ht="13.5" customHeight="1">
      <c r="E59" s="42"/>
      <c r="F59" s="43"/>
    </row>
    <row r="60" spans="1:9" ht="13.5" customHeight="1">
      <c r="E60" s="44"/>
      <c r="F60" s="45"/>
    </row>
    <row r="61" spans="1:9" ht="13.5" customHeight="1">
      <c r="E61" s="36"/>
      <c r="F61" s="37"/>
    </row>
    <row r="62" spans="1:9" ht="28.5" customHeight="1">
      <c r="D62" s="38"/>
      <c r="E62" s="36"/>
      <c r="F62" s="46"/>
    </row>
    <row r="63" spans="1:9" ht="13.5" customHeight="1">
      <c r="D63" s="38"/>
      <c r="E63" s="36"/>
      <c r="F63" s="41"/>
    </row>
    <row r="64" spans="1:9" ht="13.5" customHeight="1">
      <c r="E64" s="36"/>
      <c r="F64" s="37"/>
    </row>
    <row r="65" spans="2:6" ht="13.5" customHeight="1">
      <c r="E65" s="36"/>
      <c r="F65" s="45"/>
    </row>
    <row r="66" spans="2:6" ht="13.5" customHeight="1">
      <c r="E66" s="36"/>
      <c r="F66" s="37"/>
    </row>
    <row r="67" spans="2:6" ht="22.5" customHeight="1">
      <c r="E67" s="36"/>
      <c r="F67" s="47"/>
    </row>
    <row r="68" spans="2:6" ht="13.5" customHeight="1">
      <c r="E68" s="42"/>
      <c r="F68" s="43"/>
    </row>
    <row r="69" spans="2:6" ht="13.5" customHeight="1">
      <c r="B69" s="38"/>
      <c r="C69" s="38"/>
      <c r="E69" s="42"/>
      <c r="F69" s="48"/>
    </row>
    <row r="70" spans="2:6" ht="13.5" customHeight="1">
      <c r="D70" s="38"/>
      <c r="E70" s="42"/>
      <c r="F70" s="49"/>
    </row>
    <row r="71" spans="2:6" ht="13.5" customHeight="1">
      <c r="D71" s="38"/>
      <c r="E71" s="44"/>
      <c r="F71" s="41"/>
    </row>
    <row r="72" spans="2:6" ht="13.5" customHeight="1">
      <c r="E72" s="36"/>
      <c r="F72" s="37"/>
    </row>
    <row r="73" spans="2:6" ht="13.5" customHeight="1">
      <c r="B73" s="38"/>
      <c r="C73" s="38"/>
      <c r="E73" s="36"/>
      <c r="F73" s="39"/>
    </row>
    <row r="74" spans="2:6" ht="13.5" customHeight="1">
      <c r="D74" s="38"/>
      <c r="E74" s="36"/>
      <c r="F74" s="48"/>
    </row>
    <row r="75" spans="2:6" ht="13.5" customHeight="1">
      <c r="D75" s="38"/>
      <c r="E75" s="44"/>
      <c r="F75" s="41"/>
    </row>
    <row r="76" spans="2:6" ht="13.5" customHeight="1">
      <c r="E76" s="42"/>
      <c r="F76" s="37"/>
    </row>
    <row r="77" spans="2:6" ht="13.5" customHeight="1">
      <c r="D77" s="38"/>
      <c r="E77" s="42"/>
      <c r="F77" s="48"/>
    </row>
    <row r="78" spans="2:6" ht="22.5" customHeight="1">
      <c r="E78" s="44"/>
      <c r="F78" s="47"/>
    </row>
    <row r="79" spans="2:6" ht="13.5" customHeight="1">
      <c r="E79" s="36"/>
      <c r="F79" s="37"/>
    </row>
    <row r="80" spans="2:6" ht="13.5" customHeight="1">
      <c r="E80" s="44"/>
      <c r="F80" s="41"/>
    </row>
    <row r="81" spans="1:6" ht="13.5" customHeight="1">
      <c r="E81" s="36"/>
      <c r="F81" s="37"/>
    </row>
    <row r="82" spans="1:6" ht="13.5" customHeight="1">
      <c r="E82" s="36"/>
      <c r="F82" s="37"/>
    </row>
    <row r="83" spans="1:6" ht="13.5" customHeight="1">
      <c r="A83" s="38"/>
      <c r="E83" s="50"/>
      <c r="F83" s="48"/>
    </row>
    <row r="84" spans="1:6" ht="13.5" customHeight="1">
      <c r="B84" s="38"/>
      <c r="C84" s="38"/>
      <c r="D84" s="38"/>
      <c r="E84" s="51"/>
      <c r="F84" s="48"/>
    </row>
    <row r="85" spans="1:6" ht="13.5" customHeight="1">
      <c r="B85" s="38"/>
      <c r="C85" s="38"/>
      <c r="D85" s="38"/>
      <c r="E85" s="51"/>
      <c r="F85" s="39"/>
    </row>
    <row r="86" spans="1:6" ht="13.5" customHeight="1">
      <c r="B86" s="38"/>
      <c r="C86" s="38"/>
      <c r="D86" s="38"/>
      <c r="E86" s="44"/>
      <c r="F86" s="45"/>
    </row>
    <row r="87" spans="1:6">
      <c r="E87" s="36"/>
      <c r="F87" s="37"/>
    </row>
    <row r="88" spans="1:6">
      <c r="B88" s="38"/>
      <c r="C88" s="38"/>
      <c r="E88" s="36"/>
      <c r="F88" s="48"/>
    </row>
    <row r="89" spans="1:6">
      <c r="D89" s="38"/>
      <c r="E89" s="36"/>
      <c r="F89" s="39"/>
    </row>
    <row r="90" spans="1:6">
      <c r="D90" s="38"/>
      <c r="E90" s="44"/>
      <c r="F90" s="41"/>
    </row>
    <row r="91" spans="1:6">
      <c r="E91" s="36"/>
      <c r="F91" s="37"/>
    </row>
    <row r="92" spans="1:6">
      <c r="E92" s="36"/>
      <c r="F92" s="37"/>
    </row>
    <row r="93" spans="1:6">
      <c r="E93" s="52"/>
      <c r="F93" s="53"/>
    </row>
    <row r="94" spans="1:6">
      <c r="E94" s="36"/>
      <c r="F94" s="37"/>
    </row>
    <row r="95" spans="1:6">
      <c r="E95" s="36"/>
      <c r="F95" s="37"/>
    </row>
    <row r="96" spans="1:6">
      <c r="E96" s="36"/>
      <c r="F96" s="37"/>
    </row>
    <row r="97" spans="1:6">
      <c r="E97" s="44"/>
      <c r="F97" s="41"/>
    </row>
    <row r="98" spans="1:6">
      <c r="E98" s="36"/>
      <c r="F98" s="37"/>
    </row>
    <row r="99" spans="1:6">
      <c r="E99" s="44"/>
      <c r="F99" s="41"/>
    </row>
    <row r="100" spans="1:6">
      <c r="E100" s="36"/>
      <c r="F100" s="37"/>
    </row>
    <row r="101" spans="1:6">
      <c r="E101" s="36"/>
      <c r="F101" s="37"/>
    </row>
    <row r="102" spans="1:6">
      <c r="E102" s="36"/>
      <c r="F102" s="37"/>
    </row>
    <row r="103" spans="1:6">
      <c r="E103" s="36"/>
      <c r="F103" s="37"/>
    </row>
    <row r="104" spans="1:6" ht="28.5" customHeight="1">
      <c r="A104" s="54"/>
      <c r="B104" s="54"/>
      <c r="C104" s="54"/>
      <c r="D104" s="54"/>
      <c r="E104" s="55"/>
      <c r="F104" s="56"/>
    </row>
    <row r="105" spans="1:6">
      <c r="D105" s="38"/>
      <c r="E105" s="36"/>
      <c r="F105" s="39"/>
    </row>
    <row r="106" spans="1:6">
      <c r="E106" s="57"/>
      <c r="F106" s="58"/>
    </row>
    <row r="107" spans="1:6">
      <c r="E107" s="36"/>
      <c r="F107" s="37"/>
    </row>
    <row r="108" spans="1:6">
      <c r="E108" s="52"/>
      <c r="F108" s="53"/>
    </row>
    <row r="109" spans="1:6">
      <c r="E109" s="52"/>
      <c r="F109" s="53"/>
    </row>
    <row r="110" spans="1:6">
      <c r="E110" s="36"/>
      <c r="F110" s="37"/>
    </row>
    <row r="111" spans="1:6">
      <c r="E111" s="44"/>
      <c r="F111" s="41"/>
    </row>
    <row r="112" spans="1:6">
      <c r="E112" s="36"/>
      <c r="F112" s="37"/>
    </row>
    <row r="113" spans="4:6">
      <c r="E113" s="36"/>
      <c r="F113" s="37"/>
    </row>
    <row r="114" spans="4:6">
      <c r="E114" s="44"/>
      <c r="F114" s="41"/>
    </row>
    <row r="115" spans="4:6">
      <c r="E115" s="36"/>
      <c r="F115" s="37"/>
    </row>
    <row r="116" spans="4:6">
      <c r="E116" s="52"/>
      <c r="F116" s="53"/>
    </row>
    <row r="117" spans="4:6">
      <c r="E117" s="44"/>
      <c r="F117" s="58"/>
    </row>
    <row r="118" spans="4:6">
      <c r="E118" s="42"/>
      <c r="F118" s="53"/>
    </row>
    <row r="119" spans="4:6">
      <c r="E119" s="44"/>
      <c r="F119" s="41"/>
    </row>
    <row r="120" spans="4:6">
      <c r="E120" s="36"/>
      <c r="F120" s="37"/>
    </row>
    <row r="121" spans="4:6">
      <c r="D121" s="38"/>
      <c r="E121" s="36"/>
      <c r="F121" s="39"/>
    </row>
    <row r="122" spans="4:6">
      <c r="E122" s="42"/>
      <c r="F122" s="41"/>
    </row>
    <row r="123" spans="4:6">
      <c r="E123" s="42"/>
      <c r="F123" s="53"/>
    </row>
    <row r="124" spans="4:6">
      <c r="D124" s="38"/>
      <c r="E124" s="42"/>
      <c r="F124" s="59"/>
    </row>
    <row r="125" spans="4:6">
      <c r="D125" s="38"/>
      <c r="E125" s="44"/>
      <c r="F125" s="45"/>
    </row>
    <row r="126" spans="4:6">
      <c r="E126" s="36"/>
      <c r="F126" s="37"/>
    </row>
    <row r="127" spans="4:6">
      <c r="E127" s="57"/>
      <c r="F127" s="60"/>
    </row>
    <row r="128" spans="4:6" ht="11.25" customHeight="1">
      <c r="E128" s="52"/>
      <c r="F128" s="53"/>
    </row>
    <row r="129" spans="1:6" ht="24" customHeight="1">
      <c r="B129" s="38"/>
      <c r="C129" s="38"/>
      <c r="E129" s="52"/>
      <c r="F129" s="61"/>
    </row>
    <row r="130" spans="1:6" ht="15" customHeight="1">
      <c r="D130" s="38"/>
      <c r="E130" s="52"/>
      <c r="F130" s="61"/>
    </row>
    <row r="131" spans="1:6" ht="11.25" customHeight="1">
      <c r="E131" s="57"/>
      <c r="F131" s="58"/>
    </row>
    <row r="132" spans="1:6">
      <c r="E132" s="52"/>
      <c r="F132" s="53"/>
    </row>
    <row r="133" spans="1:6" ht="13.5" customHeight="1">
      <c r="B133" s="38"/>
      <c r="C133" s="38"/>
      <c r="E133" s="52"/>
      <c r="F133" s="62"/>
    </row>
    <row r="134" spans="1:6" ht="12.75" customHeight="1">
      <c r="D134" s="38"/>
      <c r="E134" s="52"/>
      <c r="F134" s="39"/>
    </row>
    <row r="135" spans="1:6" ht="12.75" customHeight="1">
      <c r="D135" s="38"/>
      <c r="E135" s="44"/>
      <c r="F135" s="45"/>
    </row>
    <row r="136" spans="1:6">
      <c r="E136" s="36"/>
      <c r="F136" s="37"/>
    </row>
    <row r="137" spans="1:6">
      <c r="D137" s="38"/>
      <c r="E137" s="36"/>
      <c r="F137" s="59"/>
    </row>
    <row r="138" spans="1:6">
      <c r="E138" s="57"/>
      <c r="F138" s="58"/>
    </row>
    <row r="139" spans="1:6">
      <c r="E139" s="52"/>
      <c r="F139" s="53"/>
    </row>
    <row r="140" spans="1:6">
      <c r="E140" s="36"/>
      <c r="F140" s="37"/>
    </row>
    <row r="141" spans="1:6" ht="19.5" customHeight="1">
      <c r="A141" s="63"/>
      <c r="B141" s="13"/>
      <c r="C141" s="13"/>
      <c r="D141" s="13"/>
      <c r="E141" s="13"/>
      <c r="F141" s="48"/>
    </row>
    <row r="142" spans="1:6" ht="15" customHeight="1">
      <c r="A142" s="38"/>
      <c r="E142" s="50"/>
      <c r="F142" s="48"/>
    </row>
    <row r="143" spans="1:6">
      <c r="A143" s="38"/>
      <c r="B143" s="38"/>
      <c r="C143" s="38"/>
      <c r="E143" s="50"/>
      <c r="F143" s="39"/>
    </row>
    <row r="144" spans="1:6">
      <c r="D144" s="38"/>
      <c r="E144" s="36"/>
      <c r="F144" s="48"/>
    </row>
    <row r="145" spans="1:6">
      <c r="E145" s="40"/>
      <c r="F145" s="41"/>
    </row>
    <row r="146" spans="1:6">
      <c r="B146" s="38"/>
      <c r="C146" s="38"/>
      <c r="E146" s="36"/>
      <c r="F146" s="39"/>
    </row>
    <row r="147" spans="1:6">
      <c r="D147" s="38"/>
      <c r="E147" s="36"/>
      <c r="F147" s="39"/>
    </row>
    <row r="148" spans="1:6">
      <c r="E148" s="44"/>
      <c r="F148" s="45"/>
    </row>
    <row r="149" spans="1:6" ht="22.5" customHeight="1">
      <c r="D149" s="38"/>
      <c r="E149" s="36"/>
      <c r="F149" s="46"/>
    </row>
    <row r="150" spans="1:6">
      <c r="E150" s="36"/>
      <c r="F150" s="45"/>
    </row>
    <row r="151" spans="1:6">
      <c r="B151" s="38"/>
      <c r="C151" s="38"/>
      <c r="E151" s="42"/>
      <c r="F151" s="48"/>
    </row>
    <row r="152" spans="1:6">
      <c r="D152" s="38"/>
      <c r="E152" s="42"/>
      <c r="F152" s="49"/>
    </row>
    <row r="153" spans="1:6">
      <c r="E153" s="44"/>
      <c r="F153" s="41"/>
    </row>
    <row r="154" spans="1:6" ht="13.5" customHeight="1">
      <c r="A154" s="38"/>
      <c r="E154" s="50"/>
      <c r="F154" s="48"/>
    </row>
    <row r="155" spans="1:6" ht="13.5" customHeight="1">
      <c r="B155" s="38"/>
      <c r="C155" s="38"/>
      <c r="E155" s="36"/>
      <c r="F155" s="48"/>
    </row>
    <row r="156" spans="1:6" ht="13.5" customHeight="1">
      <c r="D156" s="38"/>
      <c r="E156" s="36"/>
      <c r="F156" s="39"/>
    </row>
    <row r="157" spans="1:6">
      <c r="D157" s="38"/>
      <c r="E157" s="44"/>
      <c r="F157" s="41"/>
    </row>
    <row r="158" spans="1:6">
      <c r="D158" s="38"/>
      <c r="E158" s="36"/>
      <c r="F158" s="39"/>
    </row>
    <row r="159" spans="1:6">
      <c r="E159" s="57"/>
      <c r="F159" s="58"/>
    </row>
    <row r="160" spans="1:6">
      <c r="D160" s="38"/>
      <c r="E160" s="42"/>
      <c r="F160" s="59"/>
    </row>
    <row r="161" spans="1:6">
      <c r="D161" s="38"/>
      <c r="E161" s="44"/>
      <c r="F161" s="45"/>
    </row>
    <row r="162" spans="1:6">
      <c r="E162" s="57"/>
      <c r="F162" s="64"/>
    </row>
    <row r="163" spans="1:6">
      <c r="B163" s="38"/>
      <c r="C163" s="38"/>
      <c r="E163" s="52"/>
      <c r="F163" s="62"/>
    </row>
    <row r="164" spans="1:6">
      <c r="D164" s="38"/>
      <c r="E164" s="52"/>
      <c r="F164" s="39"/>
    </row>
    <row r="165" spans="1:6">
      <c r="D165" s="38"/>
      <c r="E165" s="44"/>
      <c r="F165" s="45"/>
    </row>
    <row r="166" spans="1:6">
      <c r="D166" s="38"/>
      <c r="E166" s="44"/>
      <c r="F166" s="45"/>
    </row>
    <row r="167" spans="1:6">
      <c r="E167" s="36"/>
      <c r="F167" s="37"/>
    </row>
    <row r="168" spans="1:6" s="65" customFormat="1" ht="18" customHeight="1">
      <c r="A168" s="217"/>
      <c r="B168" s="218"/>
      <c r="C168" s="218"/>
      <c r="D168" s="218"/>
      <c r="E168" s="218"/>
      <c r="F168" s="218"/>
    </row>
    <row r="169" spans="1:6" ht="28.5" customHeight="1">
      <c r="A169" s="54"/>
      <c r="B169" s="54"/>
      <c r="C169" s="54"/>
      <c r="D169" s="54"/>
      <c r="E169" s="55"/>
      <c r="F169" s="56"/>
    </row>
    <row r="171" spans="1:6" ht="15.75">
      <c r="A171" s="67"/>
      <c r="B171" s="38"/>
      <c r="C171" s="38"/>
      <c r="D171" s="38"/>
      <c r="E171" s="68"/>
      <c r="F171" s="12"/>
    </row>
    <row r="172" spans="1:6">
      <c r="A172" s="38"/>
      <c r="B172" s="38"/>
      <c r="C172" s="38"/>
      <c r="D172" s="38"/>
      <c r="E172" s="68"/>
      <c r="F172" s="12"/>
    </row>
    <row r="173" spans="1:6" ht="17.25" customHeight="1">
      <c r="A173" s="38"/>
      <c r="B173" s="38"/>
      <c r="C173" s="38"/>
      <c r="D173" s="38"/>
      <c r="E173" s="68"/>
      <c r="F173" s="12"/>
    </row>
    <row r="174" spans="1:6" ht="13.5" customHeight="1">
      <c r="A174" s="38"/>
      <c r="B174" s="38"/>
      <c r="C174" s="38"/>
      <c r="D174" s="38"/>
      <c r="E174" s="68"/>
      <c r="F174" s="12"/>
    </row>
    <row r="175" spans="1:6">
      <c r="A175" s="38"/>
      <c r="B175" s="38"/>
      <c r="C175" s="38"/>
      <c r="D175" s="38"/>
      <c r="E175" s="68"/>
      <c r="F175" s="12"/>
    </row>
    <row r="176" spans="1:6">
      <c r="A176" s="38"/>
      <c r="B176" s="38"/>
      <c r="C176" s="38"/>
      <c r="D176" s="38"/>
    </row>
    <row r="177" spans="1:6">
      <c r="A177" s="38"/>
      <c r="B177" s="38"/>
      <c r="C177" s="38"/>
      <c r="D177" s="38"/>
      <c r="E177" s="68"/>
      <c r="F177" s="12"/>
    </row>
    <row r="178" spans="1:6">
      <c r="A178" s="38"/>
      <c r="B178" s="38"/>
      <c r="C178" s="38"/>
      <c r="D178" s="38"/>
      <c r="E178" s="68"/>
      <c r="F178" s="69"/>
    </row>
    <row r="179" spans="1:6">
      <c r="A179" s="38"/>
      <c r="B179" s="38"/>
      <c r="C179" s="38"/>
      <c r="D179" s="38"/>
      <c r="E179" s="68"/>
      <c r="F179" s="12"/>
    </row>
    <row r="180" spans="1:6" ht="22.5" customHeight="1">
      <c r="A180" s="38"/>
      <c r="B180" s="38"/>
      <c r="C180" s="38"/>
      <c r="D180" s="38"/>
      <c r="E180" s="68"/>
      <c r="F180" s="46"/>
    </row>
    <row r="181" spans="1:6" ht="22.5" customHeight="1">
      <c r="E181" s="44"/>
      <c r="F181" s="47"/>
    </row>
  </sheetData>
  <mergeCells count="8">
    <mergeCell ref="A168:F168"/>
    <mergeCell ref="B3:I3"/>
    <mergeCell ref="B56:I56"/>
    <mergeCell ref="A1:I1"/>
    <mergeCell ref="B25:I25"/>
    <mergeCell ref="B27:I27"/>
    <mergeCell ref="B41:I41"/>
    <mergeCell ref="B43:I43"/>
  </mergeCells>
  <phoneticPr fontId="0" type="noConversion"/>
  <printOptions horizontalCentered="1"/>
  <pageMargins left="0.19685039370078741" right="0.19685039370078741" top="0.23622047244094491" bottom="0.19685039370078741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5" max="8" man="1"/>
    <brk id="102" max="9" man="1"/>
    <brk id="166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0"/>
  <sheetViews>
    <sheetView tabSelected="1" workbookViewId="0">
      <pane ySplit="3" topLeftCell="A127" activePane="bottomLeft" state="frozen"/>
      <selection pane="bottomLeft" activeCell="G2" sqref="G2"/>
    </sheetView>
  </sheetViews>
  <sheetFormatPr defaultColWidth="11.42578125" defaultRowHeight="12.75"/>
  <cols>
    <col min="1" max="1" width="10.140625" style="88" customWidth="1"/>
    <col min="2" max="2" width="36.42578125" style="89" customWidth="1"/>
    <col min="3" max="3" width="12.140625" style="2" customWidth="1"/>
    <col min="4" max="5" width="11.28515625" style="2" customWidth="1"/>
    <col min="6" max="7" width="9.85546875" style="2" customWidth="1"/>
    <col min="8" max="8" width="7.7109375" style="2" customWidth="1"/>
    <col min="9" max="9" width="8.28515625" style="2" customWidth="1"/>
    <col min="10" max="10" width="9.42578125" style="2" customWidth="1"/>
    <col min="11" max="11" width="11.42578125" style="2" customWidth="1"/>
    <col min="12" max="12" width="12.85546875" style="2" hidden="1" customWidth="1"/>
    <col min="13" max="13" width="12.85546875" style="2" customWidth="1"/>
    <col min="14" max="16384" width="11.42578125" style="10"/>
  </cols>
  <sheetData>
    <row r="1" spans="1:13" ht="24" customHeight="1">
      <c r="A1" s="226" t="s">
        <v>21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8"/>
    </row>
    <row r="2" spans="1:13" s="12" customFormat="1" ht="56.25">
      <c r="A2" s="90" t="s">
        <v>22</v>
      </c>
      <c r="B2" s="90" t="s">
        <v>23</v>
      </c>
      <c r="C2" s="11" t="s">
        <v>131</v>
      </c>
      <c r="D2" s="90" t="s">
        <v>77</v>
      </c>
      <c r="E2" s="90" t="s">
        <v>107</v>
      </c>
      <c r="F2" s="90" t="s">
        <v>14</v>
      </c>
      <c r="G2" s="90" t="s">
        <v>15</v>
      </c>
      <c r="H2" s="90" t="s">
        <v>108</v>
      </c>
      <c r="I2" s="90" t="s">
        <v>24</v>
      </c>
      <c r="J2" s="90" t="s">
        <v>109</v>
      </c>
      <c r="K2" s="11" t="s">
        <v>110</v>
      </c>
      <c r="L2" s="11"/>
      <c r="M2" s="11" t="s">
        <v>130</v>
      </c>
    </row>
    <row r="3" spans="1:13" ht="2.2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s="12" customFormat="1">
      <c r="A4" s="150"/>
      <c r="B4" s="156" t="s">
        <v>113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>
      <c r="A5" s="150"/>
      <c r="B5" s="151" t="s">
        <v>114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s="12" customFormat="1">
      <c r="A6" s="234" t="s">
        <v>87</v>
      </c>
      <c r="B6" s="234"/>
      <c r="C6" s="158">
        <f>SUM(D6:K6)</f>
        <v>5926470</v>
      </c>
      <c r="D6" s="158">
        <f t="shared" ref="D6:J6" si="0">D8</f>
        <v>0</v>
      </c>
      <c r="E6" s="158">
        <f t="shared" si="0"/>
        <v>5926470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/>
      <c r="M6" s="158"/>
    </row>
    <row r="7" spans="1:13" s="12" customFormat="1" ht="12.75" customHeight="1">
      <c r="A7" s="141" t="s">
        <v>82</v>
      </c>
      <c r="B7" s="159" t="s">
        <v>83</v>
      </c>
      <c r="C7" s="160">
        <f t="shared" ref="C7:C24" si="1">SUM(D7:K7)</f>
        <v>5926470</v>
      </c>
      <c r="D7" s="160">
        <f t="shared" ref="D7:J7" si="2">D8</f>
        <v>0</v>
      </c>
      <c r="E7" s="160">
        <f t="shared" si="2"/>
        <v>5926470</v>
      </c>
      <c r="F7" s="160">
        <f t="shared" si="2"/>
        <v>0</v>
      </c>
      <c r="G7" s="160">
        <f t="shared" si="2"/>
        <v>0</v>
      </c>
      <c r="H7" s="160">
        <f t="shared" si="2"/>
        <v>0</v>
      </c>
      <c r="I7" s="160">
        <f t="shared" si="2"/>
        <v>0</v>
      </c>
      <c r="J7" s="160">
        <f t="shared" si="2"/>
        <v>0</v>
      </c>
      <c r="K7" s="160"/>
      <c r="L7" s="160"/>
      <c r="M7" s="160"/>
    </row>
    <row r="8" spans="1:13" s="12" customFormat="1">
      <c r="A8" s="144">
        <v>3</v>
      </c>
      <c r="B8" s="161" t="s">
        <v>25</v>
      </c>
      <c r="C8" s="162">
        <f t="shared" si="1"/>
        <v>5926470</v>
      </c>
      <c r="D8" s="162">
        <f t="shared" ref="D8:J8" si="3">D9+D19</f>
        <v>0</v>
      </c>
      <c r="E8" s="162">
        <f t="shared" si="3"/>
        <v>5926470</v>
      </c>
      <c r="F8" s="162">
        <f t="shared" si="3"/>
        <v>0</v>
      </c>
      <c r="G8" s="162">
        <f t="shared" si="3"/>
        <v>0</v>
      </c>
      <c r="H8" s="162">
        <f t="shared" si="3"/>
        <v>0</v>
      </c>
      <c r="I8" s="162">
        <f t="shared" si="3"/>
        <v>0</v>
      </c>
      <c r="J8" s="162">
        <f t="shared" si="3"/>
        <v>0</v>
      </c>
      <c r="K8" s="162"/>
      <c r="L8" s="162"/>
      <c r="M8" s="162"/>
    </row>
    <row r="9" spans="1:13" s="12" customFormat="1">
      <c r="A9" s="147">
        <v>31</v>
      </c>
      <c r="B9" s="148" t="s">
        <v>26</v>
      </c>
      <c r="C9" s="149">
        <f t="shared" si="1"/>
        <v>5674000</v>
      </c>
      <c r="D9" s="149">
        <f>D10+D14+D16</f>
        <v>0</v>
      </c>
      <c r="E9" s="149">
        <f>E10+E14+E16</f>
        <v>5674000</v>
      </c>
      <c r="F9" s="149">
        <f t="shared" ref="F9:J9" si="4">F10+F14+F16</f>
        <v>0</v>
      </c>
      <c r="G9" s="149">
        <f t="shared" si="4"/>
        <v>0</v>
      </c>
      <c r="H9" s="149">
        <f t="shared" si="4"/>
        <v>0</v>
      </c>
      <c r="I9" s="149">
        <f t="shared" si="4"/>
        <v>0</v>
      </c>
      <c r="J9" s="149">
        <f t="shared" si="4"/>
        <v>0</v>
      </c>
      <c r="K9" s="149"/>
      <c r="L9" s="149"/>
      <c r="M9" s="149"/>
    </row>
    <row r="10" spans="1:13">
      <c r="A10" s="150">
        <v>311</v>
      </c>
      <c r="B10" s="151" t="s">
        <v>27</v>
      </c>
      <c r="C10" s="163">
        <f t="shared" si="1"/>
        <v>4775000</v>
      </c>
      <c r="D10" s="163">
        <f t="shared" ref="D10:J10" si="5">D11+D12+D13</f>
        <v>0</v>
      </c>
      <c r="E10" s="163">
        <f t="shared" si="5"/>
        <v>4775000</v>
      </c>
      <c r="F10" s="163">
        <f t="shared" si="5"/>
        <v>0</v>
      </c>
      <c r="G10" s="163">
        <f t="shared" si="5"/>
        <v>0</v>
      </c>
      <c r="H10" s="163">
        <f t="shared" si="5"/>
        <v>0</v>
      </c>
      <c r="I10" s="163">
        <f t="shared" si="5"/>
        <v>0</v>
      </c>
      <c r="J10" s="163">
        <f t="shared" si="5"/>
        <v>0</v>
      </c>
      <c r="K10" s="163"/>
      <c r="L10" s="163"/>
      <c r="M10" s="163"/>
    </row>
    <row r="11" spans="1:13" ht="12.75" customHeight="1">
      <c r="A11" s="153">
        <v>3111</v>
      </c>
      <c r="B11" s="154" t="s">
        <v>44</v>
      </c>
      <c r="C11" s="152">
        <f>SUM(D11:K11)</f>
        <v>4700000</v>
      </c>
      <c r="D11" s="152">
        <v>0</v>
      </c>
      <c r="E11" s="152">
        <v>4700000</v>
      </c>
      <c r="F11" s="152"/>
      <c r="G11" s="152"/>
      <c r="H11" s="152"/>
      <c r="I11" s="152"/>
      <c r="J11" s="152"/>
      <c r="K11" s="152"/>
      <c r="L11" s="152"/>
      <c r="M11" s="152"/>
    </row>
    <row r="12" spans="1:13" ht="12.75" customHeight="1">
      <c r="A12" s="153">
        <v>3113</v>
      </c>
      <c r="B12" s="154" t="s">
        <v>45</v>
      </c>
      <c r="C12" s="152">
        <f t="shared" si="1"/>
        <v>40000</v>
      </c>
      <c r="D12" s="152">
        <v>0</v>
      </c>
      <c r="E12" s="152">
        <v>40000</v>
      </c>
      <c r="F12" s="152"/>
      <c r="G12" s="152"/>
      <c r="H12" s="152"/>
      <c r="I12" s="152"/>
      <c r="J12" s="152"/>
      <c r="K12" s="152"/>
      <c r="L12" s="152"/>
      <c r="M12" s="152"/>
    </row>
    <row r="13" spans="1:13" ht="12.75" customHeight="1">
      <c r="A13" s="153">
        <v>3114</v>
      </c>
      <c r="B13" s="154" t="s">
        <v>46</v>
      </c>
      <c r="C13" s="152">
        <f t="shared" si="1"/>
        <v>35000</v>
      </c>
      <c r="D13" s="152">
        <v>0</v>
      </c>
      <c r="E13" s="152">
        <v>35000</v>
      </c>
      <c r="F13" s="152"/>
      <c r="G13" s="152"/>
      <c r="H13" s="152"/>
      <c r="I13" s="152"/>
      <c r="J13" s="152"/>
      <c r="K13" s="152"/>
      <c r="L13" s="152"/>
      <c r="M13" s="152"/>
    </row>
    <row r="14" spans="1:13" ht="12.75" customHeight="1">
      <c r="A14" s="150">
        <v>312</v>
      </c>
      <c r="B14" s="151" t="s">
        <v>28</v>
      </c>
      <c r="C14" s="163">
        <f t="shared" si="1"/>
        <v>100000</v>
      </c>
      <c r="D14" s="163">
        <v>0</v>
      </c>
      <c r="E14" s="163">
        <f>E15</f>
        <v>100000</v>
      </c>
      <c r="F14" s="163">
        <f t="shared" ref="F14:J14" si="6">F15</f>
        <v>0</v>
      </c>
      <c r="G14" s="163">
        <f t="shared" si="6"/>
        <v>0</v>
      </c>
      <c r="H14" s="163">
        <f t="shared" si="6"/>
        <v>0</v>
      </c>
      <c r="I14" s="163">
        <f t="shared" si="6"/>
        <v>0</v>
      </c>
      <c r="J14" s="163">
        <f t="shared" si="6"/>
        <v>0</v>
      </c>
      <c r="K14" s="163"/>
      <c r="L14" s="163"/>
      <c r="M14" s="163"/>
    </row>
    <row r="15" spans="1:13" ht="12.75" customHeight="1">
      <c r="A15" s="153">
        <v>3121</v>
      </c>
      <c r="B15" s="154" t="s">
        <v>28</v>
      </c>
      <c r="C15" s="152">
        <f t="shared" si="1"/>
        <v>100000</v>
      </c>
      <c r="D15" s="152">
        <v>0</v>
      </c>
      <c r="E15" s="152">
        <v>100000</v>
      </c>
      <c r="F15" s="152"/>
      <c r="G15" s="152"/>
      <c r="H15" s="152"/>
      <c r="I15" s="152"/>
      <c r="J15" s="152"/>
      <c r="K15" s="152"/>
      <c r="L15" s="152"/>
      <c r="M15" s="152"/>
    </row>
    <row r="16" spans="1:13">
      <c r="A16" s="150">
        <v>313</v>
      </c>
      <c r="B16" s="151" t="s">
        <v>29</v>
      </c>
      <c r="C16" s="163">
        <f t="shared" si="1"/>
        <v>799000</v>
      </c>
      <c r="D16" s="163">
        <f t="shared" ref="D16:J16" si="7">D17+D18</f>
        <v>0</v>
      </c>
      <c r="E16" s="163">
        <f t="shared" si="7"/>
        <v>799000</v>
      </c>
      <c r="F16" s="163">
        <f t="shared" si="7"/>
        <v>0</v>
      </c>
      <c r="G16" s="163">
        <f t="shared" si="7"/>
        <v>0</v>
      </c>
      <c r="H16" s="163">
        <f t="shared" si="7"/>
        <v>0</v>
      </c>
      <c r="I16" s="163">
        <f t="shared" si="7"/>
        <v>0</v>
      </c>
      <c r="J16" s="163">
        <f t="shared" si="7"/>
        <v>0</v>
      </c>
      <c r="K16" s="163"/>
      <c r="L16" s="163"/>
      <c r="M16" s="163"/>
    </row>
    <row r="17" spans="1:13" ht="12.75" customHeight="1">
      <c r="A17" s="153">
        <v>3132</v>
      </c>
      <c r="B17" s="154" t="s">
        <v>47</v>
      </c>
      <c r="C17" s="152">
        <f t="shared" si="1"/>
        <v>720000</v>
      </c>
      <c r="D17" s="152">
        <v>0</v>
      </c>
      <c r="E17" s="152">
        <v>720000</v>
      </c>
      <c r="F17" s="152"/>
      <c r="G17" s="152"/>
      <c r="H17" s="152"/>
      <c r="I17" s="152"/>
      <c r="J17" s="152"/>
      <c r="K17" s="152"/>
      <c r="L17" s="152"/>
      <c r="M17" s="152"/>
    </row>
    <row r="18" spans="1:13" ht="26.25" customHeight="1">
      <c r="A18" s="153">
        <v>3133</v>
      </c>
      <c r="B18" s="154" t="s">
        <v>48</v>
      </c>
      <c r="C18" s="152">
        <f t="shared" si="1"/>
        <v>79000</v>
      </c>
      <c r="D18" s="152">
        <v>0</v>
      </c>
      <c r="E18" s="152">
        <v>79000</v>
      </c>
      <c r="F18" s="152"/>
      <c r="G18" s="152"/>
      <c r="H18" s="152"/>
      <c r="I18" s="152"/>
      <c r="J18" s="152"/>
      <c r="K18" s="152"/>
      <c r="L18" s="152"/>
      <c r="M18" s="152"/>
    </row>
    <row r="19" spans="1:13">
      <c r="A19" s="147">
        <v>32</v>
      </c>
      <c r="B19" s="148" t="s">
        <v>30</v>
      </c>
      <c r="C19" s="149">
        <f t="shared" si="1"/>
        <v>252470</v>
      </c>
      <c r="D19" s="149">
        <f t="shared" ref="D19:J19" si="8">D20+D22</f>
        <v>0</v>
      </c>
      <c r="E19" s="149">
        <f t="shared" si="8"/>
        <v>252470</v>
      </c>
      <c r="F19" s="149">
        <f t="shared" si="8"/>
        <v>0</v>
      </c>
      <c r="G19" s="149">
        <f t="shared" si="8"/>
        <v>0</v>
      </c>
      <c r="H19" s="149">
        <f t="shared" si="8"/>
        <v>0</v>
      </c>
      <c r="I19" s="149">
        <f t="shared" si="8"/>
        <v>0</v>
      </c>
      <c r="J19" s="149">
        <f t="shared" si="8"/>
        <v>0</v>
      </c>
      <c r="K19" s="149"/>
      <c r="L19" s="149"/>
      <c r="M19" s="149"/>
    </row>
    <row r="20" spans="1:13">
      <c r="A20" s="150">
        <v>321</v>
      </c>
      <c r="B20" s="151" t="s">
        <v>31</v>
      </c>
      <c r="C20" s="163">
        <f t="shared" si="1"/>
        <v>230000</v>
      </c>
      <c r="D20" s="163">
        <f t="shared" ref="D20:J20" si="9">D21</f>
        <v>0</v>
      </c>
      <c r="E20" s="163">
        <f t="shared" si="9"/>
        <v>230000</v>
      </c>
      <c r="F20" s="163">
        <f t="shared" si="9"/>
        <v>0</v>
      </c>
      <c r="G20" s="163">
        <f t="shared" si="9"/>
        <v>0</v>
      </c>
      <c r="H20" s="163">
        <f t="shared" si="9"/>
        <v>0</v>
      </c>
      <c r="I20" s="163">
        <f t="shared" si="9"/>
        <v>0</v>
      </c>
      <c r="J20" s="163">
        <f t="shared" si="9"/>
        <v>0</v>
      </c>
      <c r="K20" s="163"/>
      <c r="L20" s="163"/>
      <c r="M20" s="163"/>
    </row>
    <row r="21" spans="1:13" ht="12.75" customHeight="1">
      <c r="A21" s="153">
        <v>3212</v>
      </c>
      <c r="B21" s="154" t="s">
        <v>50</v>
      </c>
      <c r="C21" s="152">
        <f t="shared" si="1"/>
        <v>230000</v>
      </c>
      <c r="D21" s="152">
        <v>0</v>
      </c>
      <c r="E21" s="152">
        <v>230000</v>
      </c>
      <c r="F21" s="152"/>
      <c r="G21" s="152"/>
      <c r="H21" s="152"/>
      <c r="I21" s="152"/>
      <c r="J21" s="152"/>
      <c r="K21" s="152"/>
      <c r="L21" s="152"/>
      <c r="M21" s="152"/>
    </row>
    <row r="22" spans="1:13" ht="24.75" customHeight="1">
      <c r="A22" s="150">
        <v>329</v>
      </c>
      <c r="B22" s="151" t="s">
        <v>34</v>
      </c>
      <c r="C22" s="152">
        <f t="shared" si="1"/>
        <v>22470</v>
      </c>
      <c r="D22" s="152">
        <v>0</v>
      </c>
      <c r="E22" s="163">
        <f>E23</f>
        <v>22470</v>
      </c>
      <c r="F22" s="163">
        <f t="shared" ref="F22:J22" si="10">F23</f>
        <v>0</v>
      </c>
      <c r="G22" s="163">
        <f t="shared" si="10"/>
        <v>0</v>
      </c>
      <c r="H22" s="163">
        <f t="shared" si="10"/>
        <v>0</v>
      </c>
      <c r="I22" s="163">
        <f t="shared" si="10"/>
        <v>0</v>
      </c>
      <c r="J22" s="163">
        <f t="shared" si="10"/>
        <v>0</v>
      </c>
      <c r="K22" s="163"/>
      <c r="L22" s="163"/>
      <c r="M22" s="163"/>
    </row>
    <row r="23" spans="1:13" ht="12.75" customHeight="1">
      <c r="A23" s="153">
        <v>3295</v>
      </c>
      <c r="B23" s="154" t="s">
        <v>71</v>
      </c>
      <c r="C23" s="152">
        <v>22470</v>
      </c>
      <c r="D23" s="152">
        <v>0</v>
      </c>
      <c r="E23" s="152">
        <v>22470</v>
      </c>
      <c r="F23" s="152"/>
      <c r="G23" s="152"/>
      <c r="H23" s="152"/>
      <c r="I23" s="152"/>
      <c r="J23" s="152"/>
      <c r="K23" s="152"/>
      <c r="L23" s="152"/>
      <c r="M23" s="152"/>
    </row>
    <row r="24" spans="1:13">
      <c r="A24" s="153"/>
      <c r="B24" s="154"/>
      <c r="C24" s="152">
        <f t="shared" si="1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1:13" ht="26.25" customHeight="1">
      <c r="A25" s="235" t="s">
        <v>95</v>
      </c>
      <c r="B25" s="235"/>
      <c r="C25" s="164">
        <f>SUM(D25:K25)</f>
        <v>754188.4</v>
      </c>
      <c r="D25" s="164">
        <f>D26+D59+D67</f>
        <v>612588.4</v>
      </c>
      <c r="E25" s="164">
        <f t="shared" ref="E25:J25" si="11">E27</f>
        <v>0</v>
      </c>
      <c r="F25" s="164">
        <f t="shared" si="11"/>
        <v>45800</v>
      </c>
      <c r="G25" s="164">
        <f t="shared" si="11"/>
        <v>45700</v>
      </c>
      <c r="H25" s="164">
        <f t="shared" si="11"/>
        <v>46100</v>
      </c>
      <c r="I25" s="164">
        <f t="shared" si="11"/>
        <v>4000</v>
      </c>
      <c r="J25" s="164">
        <f t="shared" si="11"/>
        <v>0</v>
      </c>
      <c r="K25" s="164"/>
      <c r="L25" s="164"/>
      <c r="M25" s="164"/>
    </row>
    <row r="26" spans="1:13">
      <c r="A26" s="241" t="s">
        <v>101</v>
      </c>
      <c r="B26" s="241"/>
      <c r="C26" s="143">
        <f t="shared" ref="C26:C58" si="12">SUM(D26:K26)</f>
        <v>650638</v>
      </c>
      <c r="D26" s="143">
        <f t="shared" ref="D26:J26" si="13">D27</f>
        <v>509038</v>
      </c>
      <c r="E26" s="143">
        <f t="shared" si="13"/>
        <v>0</v>
      </c>
      <c r="F26" s="143">
        <f t="shared" si="13"/>
        <v>45800</v>
      </c>
      <c r="G26" s="143">
        <f t="shared" si="13"/>
        <v>45700</v>
      </c>
      <c r="H26" s="143">
        <f t="shared" si="13"/>
        <v>46100</v>
      </c>
      <c r="I26" s="143">
        <f t="shared" si="13"/>
        <v>4000</v>
      </c>
      <c r="J26" s="143">
        <f t="shared" si="13"/>
        <v>0</v>
      </c>
      <c r="K26" s="143"/>
      <c r="L26" s="143"/>
      <c r="M26" s="143"/>
    </row>
    <row r="27" spans="1:13">
      <c r="A27" s="144">
        <v>3</v>
      </c>
      <c r="B27" s="145" t="s">
        <v>25</v>
      </c>
      <c r="C27" s="146">
        <f t="shared" si="12"/>
        <v>650638</v>
      </c>
      <c r="D27" s="146">
        <f t="shared" ref="D27:J27" si="14">D28+D56</f>
        <v>509038</v>
      </c>
      <c r="E27" s="146">
        <f t="shared" si="14"/>
        <v>0</v>
      </c>
      <c r="F27" s="146">
        <f t="shared" si="14"/>
        <v>45800</v>
      </c>
      <c r="G27" s="146">
        <f t="shared" si="14"/>
        <v>45700</v>
      </c>
      <c r="H27" s="146">
        <f t="shared" si="14"/>
        <v>46100</v>
      </c>
      <c r="I27" s="146">
        <f t="shared" si="14"/>
        <v>4000</v>
      </c>
      <c r="J27" s="146">
        <f t="shared" si="14"/>
        <v>0</v>
      </c>
      <c r="K27" s="146"/>
      <c r="L27" s="146"/>
      <c r="M27" s="146"/>
    </row>
    <row r="28" spans="1:13" s="12" customFormat="1">
      <c r="A28" s="147">
        <v>32</v>
      </c>
      <c r="B28" s="148" t="s">
        <v>30</v>
      </c>
      <c r="C28" s="149">
        <f t="shared" si="12"/>
        <v>645638</v>
      </c>
      <c r="D28" s="149">
        <f>D29+D33+D38+D47+D49</f>
        <v>504038</v>
      </c>
      <c r="E28" s="149">
        <f t="shared" ref="E28:J28" si="15">E29+E33+E38+E47+E49</f>
        <v>0</v>
      </c>
      <c r="F28" s="149">
        <f t="shared" si="15"/>
        <v>45800</v>
      </c>
      <c r="G28" s="149">
        <f t="shared" si="15"/>
        <v>45700</v>
      </c>
      <c r="H28" s="149">
        <f t="shared" si="15"/>
        <v>46100</v>
      </c>
      <c r="I28" s="149">
        <f t="shared" si="15"/>
        <v>4000</v>
      </c>
      <c r="J28" s="149">
        <f t="shared" si="15"/>
        <v>0</v>
      </c>
      <c r="K28" s="149"/>
      <c r="L28" s="149"/>
      <c r="M28" s="149"/>
    </row>
    <row r="29" spans="1:13">
      <c r="A29" s="150">
        <v>321</v>
      </c>
      <c r="B29" s="151" t="s">
        <v>31</v>
      </c>
      <c r="C29" s="163">
        <f t="shared" si="12"/>
        <v>60000</v>
      </c>
      <c r="D29" s="163">
        <f t="shared" ref="D29:K29" si="16">D30+D31+D32</f>
        <v>45000</v>
      </c>
      <c r="E29" s="163">
        <f t="shared" si="16"/>
        <v>0</v>
      </c>
      <c r="F29" s="163">
        <f t="shared" si="16"/>
        <v>15000</v>
      </c>
      <c r="G29" s="163">
        <f t="shared" si="16"/>
        <v>0</v>
      </c>
      <c r="H29" s="163">
        <f t="shared" si="16"/>
        <v>0</v>
      </c>
      <c r="I29" s="163">
        <f t="shared" si="16"/>
        <v>0</v>
      </c>
      <c r="J29" s="163">
        <f t="shared" si="16"/>
        <v>0</v>
      </c>
      <c r="K29" s="163">
        <f t="shared" si="16"/>
        <v>0</v>
      </c>
      <c r="L29" s="163"/>
      <c r="M29" s="163"/>
    </row>
    <row r="30" spans="1:13" ht="12.75" customHeight="1">
      <c r="A30" s="153">
        <v>3211</v>
      </c>
      <c r="B30" s="154" t="s">
        <v>49</v>
      </c>
      <c r="C30" s="152">
        <f t="shared" si="12"/>
        <v>50000</v>
      </c>
      <c r="D30" s="152">
        <v>35000</v>
      </c>
      <c r="E30" s="152"/>
      <c r="F30" s="152">
        <v>15000</v>
      </c>
      <c r="G30" s="152"/>
      <c r="H30" s="152"/>
      <c r="I30" s="152"/>
      <c r="J30" s="152"/>
      <c r="K30" s="152"/>
      <c r="L30" s="152"/>
      <c r="M30" s="152"/>
    </row>
    <row r="31" spans="1:13" ht="12.75" customHeight="1">
      <c r="A31" s="153">
        <v>3213</v>
      </c>
      <c r="B31" s="154" t="s">
        <v>51</v>
      </c>
      <c r="C31" s="152">
        <f t="shared" si="12"/>
        <v>7000</v>
      </c>
      <c r="D31" s="152">
        <v>7000</v>
      </c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13" ht="12.75" customHeight="1">
      <c r="A32" s="153">
        <v>3214</v>
      </c>
      <c r="B32" s="154" t="s">
        <v>52</v>
      </c>
      <c r="C32" s="152">
        <f t="shared" si="12"/>
        <v>3000</v>
      </c>
      <c r="D32" s="152">
        <v>3000</v>
      </c>
      <c r="E32" s="152"/>
      <c r="F32" s="152"/>
      <c r="G32" s="152"/>
      <c r="H32" s="152"/>
      <c r="I32" s="152"/>
      <c r="J32" s="152"/>
      <c r="K32" s="152"/>
      <c r="L32" s="152"/>
      <c r="M32" s="152"/>
    </row>
    <row r="33" spans="1:13">
      <c r="A33" s="150">
        <v>322</v>
      </c>
      <c r="B33" s="151" t="s">
        <v>32</v>
      </c>
      <c r="C33" s="163">
        <f t="shared" si="12"/>
        <v>344370</v>
      </c>
      <c r="D33" s="163">
        <f>SUM(D34:D37)</f>
        <v>329670</v>
      </c>
      <c r="E33" s="163">
        <f t="shared" ref="E33:K33" si="17">SUM(E34:E37)</f>
        <v>0</v>
      </c>
      <c r="F33" s="163">
        <f t="shared" si="17"/>
        <v>14700</v>
      </c>
      <c r="G33" s="163">
        <f t="shared" si="17"/>
        <v>0</v>
      </c>
      <c r="H33" s="163">
        <f t="shared" si="17"/>
        <v>0</v>
      </c>
      <c r="I33" s="163">
        <f t="shared" si="17"/>
        <v>0</v>
      </c>
      <c r="J33" s="163">
        <f t="shared" si="17"/>
        <v>0</v>
      </c>
      <c r="K33" s="163">
        <f t="shared" si="17"/>
        <v>0</v>
      </c>
      <c r="L33" s="163"/>
      <c r="M33" s="163"/>
    </row>
    <row r="34" spans="1:13" ht="12.75" customHeight="1">
      <c r="A34" s="153">
        <v>3221</v>
      </c>
      <c r="B34" s="154" t="s">
        <v>53</v>
      </c>
      <c r="C34" s="152">
        <f t="shared" si="12"/>
        <v>30000</v>
      </c>
      <c r="D34" s="152">
        <v>30000</v>
      </c>
      <c r="E34" s="152"/>
      <c r="F34" s="152"/>
      <c r="G34" s="152"/>
      <c r="H34" s="152"/>
      <c r="I34" s="152"/>
      <c r="J34" s="152"/>
      <c r="K34" s="152"/>
      <c r="L34" s="152"/>
      <c r="M34" s="152"/>
    </row>
    <row r="35" spans="1:13" ht="12.75" customHeight="1">
      <c r="A35" s="153">
        <v>3223</v>
      </c>
      <c r="B35" s="154" t="s">
        <v>55</v>
      </c>
      <c r="C35" s="152">
        <f t="shared" si="12"/>
        <v>310670</v>
      </c>
      <c r="D35" s="152">
        <v>296670</v>
      </c>
      <c r="E35" s="152"/>
      <c r="F35" s="152">
        <v>14000</v>
      </c>
      <c r="G35" s="152"/>
      <c r="H35" s="152"/>
      <c r="I35" s="152"/>
      <c r="J35" s="152"/>
      <c r="K35" s="152"/>
      <c r="L35" s="152"/>
      <c r="M35" s="152"/>
    </row>
    <row r="36" spans="1:13" ht="12.75" customHeight="1">
      <c r="A36" s="153">
        <v>3225</v>
      </c>
      <c r="B36" s="154" t="s">
        <v>57</v>
      </c>
      <c r="C36" s="152">
        <f t="shared" si="12"/>
        <v>1700</v>
      </c>
      <c r="D36" s="152">
        <v>1000</v>
      </c>
      <c r="E36" s="152"/>
      <c r="F36" s="152">
        <v>700</v>
      </c>
      <c r="G36" s="152"/>
      <c r="H36" s="152"/>
      <c r="I36" s="152"/>
      <c r="J36" s="152"/>
      <c r="K36" s="152"/>
      <c r="L36" s="152"/>
      <c r="M36" s="152"/>
    </row>
    <row r="37" spans="1:13" ht="12.75" customHeight="1">
      <c r="A37" s="153">
        <v>3227</v>
      </c>
      <c r="B37" s="154" t="s">
        <v>58</v>
      </c>
      <c r="C37" s="152">
        <f t="shared" si="12"/>
        <v>2000</v>
      </c>
      <c r="D37" s="152">
        <v>2000</v>
      </c>
      <c r="E37" s="152"/>
      <c r="F37" s="152"/>
      <c r="G37" s="152"/>
      <c r="H37" s="152"/>
      <c r="I37" s="152"/>
      <c r="J37" s="152"/>
      <c r="K37" s="152"/>
      <c r="L37" s="152"/>
      <c r="M37" s="152"/>
    </row>
    <row r="38" spans="1:13">
      <c r="A38" s="150">
        <v>323</v>
      </c>
      <c r="B38" s="151" t="s">
        <v>33</v>
      </c>
      <c r="C38" s="163">
        <f t="shared" si="12"/>
        <v>200468</v>
      </c>
      <c r="D38" s="163">
        <f t="shared" ref="D38:J38" si="18">SUM(D39:D46)</f>
        <v>112368</v>
      </c>
      <c r="E38" s="163">
        <f t="shared" si="18"/>
        <v>0</v>
      </c>
      <c r="F38" s="163">
        <f t="shared" si="18"/>
        <v>0</v>
      </c>
      <c r="G38" s="163">
        <f t="shared" si="18"/>
        <v>38000</v>
      </c>
      <c r="H38" s="163">
        <f t="shared" si="18"/>
        <v>46100</v>
      </c>
      <c r="I38" s="163">
        <f t="shared" si="18"/>
        <v>4000</v>
      </c>
      <c r="J38" s="163">
        <f t="shared" si="18"/>
        <v>0</v>
      </c>
      <c r="K38" s="163"/>
      <c r="L38" s="163"/>
      <c r="M38" s="163"/>
    </row>
    <row r="39" spans="1:13" ht="12.75" customHeight="1">
      <c r="A39" s="153">
        <v>3231</v>
      </c>
      <c r="B39" s="154" t="s">
        <v>59</v>
      </c>
      <c r="C39" s="152">
        <f t="shared" si="12"/>
        <v>93100</v>
      </c>
      <c r="D39" s="152">
        <v>22000</v>
      </c>
      <c r="E39" s="152"/>
      <c r="F39" s="152"/>
      <c r="G39" s="152">
        <v>35000</v>
      </c>
      <c r="H39" s="152">
        <v>36100</v>
      </c>
      <c r="I39" s="152"/>
      <c r="J39" s="152"/>
      <c r="K39" s="152"/>
      <c r="L39" s="152"/>
      <c r="M39" s="152"/>
    </row>
    <row r="40" spans="1:13" ht="12.75" customHeight="1">
      <c r="A40" s="153">
        <v>3233</v>
      </c>
      <c r="B40" s="154" t="s">
        <v>84</v>
      </c>
      <c r="C40" s="152">
        <f t="shared" si="12"/>
        <v>0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</row>
    <row r="41" spans="1:13" ht="12.75" customHeight="1">
      <c r="A41" s="153">
        <v>3234</v>
      </c>
      <c r="B41" s="154" t="s">
        <v>61</v>
      </c>
      <c r="C41" s="152">
        <f t="shared" si="12"/>
        <v>42000</v>
      </c>
      <c r="D41" s="152">
        <v>42000</v>
      </c>
      <c r="E41" s="152"/>
      <c r="F41" s="152"/>
      <c r="G41" s="152"/>
      <c r="H41" s="152"/>
      <c r="I41" s="152"/>
      <c r="J41" s="152"/>
      <c r="K41" s="152"/>
      <c r="L41" s="152"/>
      <c r="M41" s="152"/>
    </row>
    <row r="42" spans="1:13" ht="12.75" customHeight="1">
      <c r="A42" s="153">
        <v>3235</v>
      </c>
      <c r="B42" s="154" t="s">
        <v>94</v>
      </c>
      <c r="C42" s="152">
        <f t="shared" si="12"/>
        <v>11000</v>
      </c>
      <c r="D42" s="152">
        <v>11000</v>
      </c>
      <c r="E42" s="152"/>
      <c r="F42" s="152"/>
      <c r="G42" s="152"/>
      <c r="H42" s="152"/>
      <c r="I42" s="152"/>
      <c r="J42" s="152"/>
      <c r="K42" s="152"/>
      <c r="L42" s="152"/>
      <c r="M42" s="152"/>
    </row>
    <row r="43" spans="1:13" ht="12.75" customHeight="1">
      <c r="A43" s="153">
        <v>3236</v>
      </c>
      <c r="B43" s="154" t="s">
        <v>62</v>
      </c>
      <c r="C43" s="152">
        <f t="shared" si="12"/>
        <v>24868</v>
      </c>
      <c r="D43" s="152">
        <v>24868</v>
      </c>
      <c r="E43" s="152"/>
      <c r="F43" s="152"/>
      <c r="G43" s="152"/>
      <c r="H43" s="152"/>
      <c r="I43" s="152"/>
      <c r="J43" s="152"/>
      <c r="K43" s="152"/>
      <c r="L43" s="152"/>
      <c r="M43" s="152"/>
    </row>
    <row r="44" spans="1:13" ht="12.75" customHeight="1">
      <c r="A44" s="153">
        <v>3237</v>
      </c>
      <c r="B44" s="154" t="s">
        <v>63</v>
      </c>
      <c r="C44" s="152">
        <f t="shared" si="12"/>
        <v>11000</v>
      </c>
      <c r="D44" s="152">
        <v>1000</v>
      </c>
      <c r="E44" s="152"/>
      <c r="F44" s="152"/>
      <c r="G44" s="152"/>
      <c r="H44" s="152">
        <v>10000</v>
      </c>
      <c r="I44" s="152"/>
      <c r="J44" s="152"/>
      <c r="K44" s="152"/>
      <c r="L44" s="152"/>
      <c r="M44" s="152"/>
    </row>
    <row r="45" spans="1:13" ht="11.25" customHeight="1">
      <c r="A45" s="153">
        <v>3238</v>
      </c>
      <c r="B45" s="154" t="s">
        <v>64</v>
      </c>
      <c r="C45" s="152">
        <f t="shared" si="12"/>
        <v>9000</v>
      </c>
      <c r="D45" s="152">
        <v>9000</v>
      </c>
      <c r="E45" s="152"/>
      <c r="F45" s="152"/>
      <c r="G45" s="152"/>
      <c r="H45" s="152"/>
      <c r="I45" s="152"/>
      <c r="J45" s="152"/>
      <c r="K45" s="152"/>
      <c r="L45" s="152"/>
      <c r="M45" s="152"/>
    </row>
    <row r="46" spans="1:13" ht="12.75" customHeight="1">
      <c r="A46" s="153">
        <v>3239</v>
      </c>
      <c r="B46" s="154" t="s">
        <v>65</v>
      </c>
      <c r="C46" s="152">
        <f t="shared" si="12"/>
        <v>9500</v>
      </c>
      <c r="D46" s="152">
        <v>2500</v>
      </c>
      <c r="E46" s="152"/>
      <c r="F46" s="152"/>
      <c r="G46" s="152">
        <v>3000</v>
      </c>
      <c r="H46" s="152"/>
      <c r="I46" s="152">
        <v>4000</v>
      </c>
      <c r="J46" s="152"/>
      <c r="K46" s="152"/>
      <c r="L46" s="152"/>
      <c r="M46" s="152"/>
    </row>
    <row r="47" spans="1:13" ht="25.5">
      <c r="A47" s="150">
        <v>324</v>
      </c>
      <c r="B47" s="151" t="s">
        <v>66</v>
      </c>
      <c r="C47" s="163">
        <f t="shared" si="12"/>
        <v>0</v>
      </c>
      <c r="D47" s="163">
        <f t="shared" ref="D47:J47" si="19">D48</f>
        <v>0</v>
      </c>
      <c r="E47" s="163">
        <f t="shared" si="19"/>
        <v>0</v>
      </c>
      <c r="F47" s="163">
        <f t="shared" si="19"/>
        <v>0</v>
      </c>
      <c r="G47" s="163">
        <f t="shared" si="19"/>
        <v>0</v>
      </c>
      <c r="H47" s="163">
        <f t="shared" si="19"/>
        <v>0</v>
      </c>
      <c r="I47" s="163">
        <f t="shared" si="19"/>
        <v>0</v>
      </c>
      <c r="J47" s="163">
        <f t="shared" si="19"/>
        <v>0</v>
      </c>
      <c r="K47" s="163">
        <v>0</v>
      </c>
      <c r="L47" s="163"/>
      <c r="M47" s="163"/>
    </row>
    <row r="48" spans="1:13" ht="25.5" customHeight="1">
      <c r="A48" s="153">
        <v>3241</v>
      </c>
      <c r="B48" s="154" t="s">
        <v>67</v>
      </c>
      <c r="C48" s="152">
        <f t="shared" si="12"/>
        <v>0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</row>
    <row r="49" spans="1:13" ht="26.25" customHeight="1">
      <c r="A49" s="150">
        <v>329</v>
      </c>
      <c r="B49" s="151" t="s">
        <v>34</v>
      </c>
      <c r="C49" s="163">
        <f t="shared" si="12"/>
        <v>40800</v>
      </c>
      <c r="D49" s="163">
        <f t="shared" ref="D49:J49" si="20">SUM(D50:D55)</f>
        <v>17000</v>
      </c>
      <c r="E49" s="163">
        <f t="shared" si="20"/>
        <v>0</v>
      </c>
      <c r="F49" s="163">
        <f t="shared" si="20"/>
        <v>16100</v>
      </c>
      <c r="G49" s="163">
        <f t="shared" si="20"/>
        <v>7700</v>
      </c>
      <c r="H49" s="163">
        <f t="shared" si="20"/>
        <v>0</v>
      </c>
      <c r="I49" s="163">
        <f t="shared" si="20"/>
        <v>0</v>
      </c>
      <c r="J49" s="163">
        <f t="shared" si="20"/>
        <v>0</v>
      </c>
      <c r="K49" s="163">
        <v>0</v>
      </c>
      <c r="L49" s="163"/>
      <c r="M49" s="163"/>
    </row>
    <row r="50" spans="1:13" ht="12.75" customHeight="1">
      <c r="A50" s="153">
        <v>3292</v>
      </c>
      <c r="B50" s="154" t="s">
        <v>68</v>
      </c>
      <c r="C50" s="152">
        <f t="shared" si="12"/>
        <v>21700</v>
      </c>
      <c r="D50" s="152">
        <v>14000</v>
      </c>
      <c r="E50" s="152"/>
      <c r="F50" s="152"/>
      <c r="G50" s="152">
        <v>7700</v>
      </c>
      <c r="H50" s="152"/>
      <c r="I50" s="152"/>
      <c r="J50" s="152"/>
      <c r="K50" s="152"/>
      <c r="L50" s="152"/>
      <c r="M50" s="152"/>
    </row>
    <row r="51" spans="1:13" ht="12.75" customHeight="1">
      <c r="A51" s="153">
        <v>3293</v>
      </c>
      <c r="B51" s="154" t="s">
        <v>69</v>
      </c>
      <c r="C51" s="152">
        <f t="shared" si="12"/>
        <v>2000</v>
      </c>
      <c r="D51" s="152"/>
      <c r="E51" s="152"/>
      <c r="F51" s="152">
        <v>2000</v>
      </c>
      <c r="G51" s="152"/>
      <c r="H51" s="152"/>
      <c r="I51" s="152"/>
      <c r="J51" s="152"/>
      <c r="K51" s="152"/>
      <c r="L51" s="152"/>
      <c r="M51" s="152"/>
    </row>
    <row r="52" spans="1:13" ht="12.75" customHeight="1">
      <c r="A52" s="153">
        <v>3294</v>
      </c>
      <c r="B52" s="154" t="s">
        <v>70</v>
      </c>
      <c r="C52" s="152">
        <f t="shared" si="12"/>
        <v>1000</v>
      </c>
      <c r="D52" s="152">
        <v>1000</v>
      </c>
      <c r="E52" s="152"/>
      <c r="F52" s="152"/>
      <c r="G52" s="152"/>
      <c r="H52" s="152"/>
      <c r="I52" s="152"/>
      <c r="J52" s="152"/>
      <c r="K52" s="152"/>
      <c r="L52" s="152"/>
      <c r="M52" s="152"/>
    </row>
    <row r="53" spans="1:13" ht="12.75" customHeight="1">
      <c r="A53" s="153">
        <v>3295</v>
      </c>
      <c r="B53" s="154" t="s">
        <v>71</v>
      </c>
      <c r="C53" s="152">
        <f t="shared" si="12"/>
        <v>0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</row>
    <row r="54" spans="1:13" s="189" customFormat="1" ht="12.75" customHeight="1">
      <c r="A54" s="153">
        <v>3296</v>
      </c>
      <c r="B54" s="154" t="s">
        <v>124</v>
      </c>
      <c r="C54" s="152">
        <v>11100</v>
      </c>
      <c r="D54" s="152"/>
      <c r="E54" s="152"/>
      <c r="F54" s="152">
        <v>11100</v>
      </c>
      <c r="G54" s="152"/>
      <c r="H54" s="152"/>
      <c r="I54" s="152"/>
      <c r="J54" s="152"/>
      <c r="K54" s="152"/>
      <c r="L54" s="152"/>
      <c r="M54" s="152"/>
    </row>
    <row r="55" spans="1:13" ht="12.75" customHeight="1">
      <c r="A55" s="153">
        <v>3299</v>
      </c>
      <c r="B55" s="154" t="s">
        <v>34</v>
      </c>
      <c r="C55" s="152">
        <f t="shared" si="12"/>
        <v>5000</v>
      </c>
      <c r="D55" s="152">
        <v>2000</v>
      </c>
      <c r="E55" s="152"/>
      <c r="F55" s="152">
        <v>3000</v>
      </c>
      <c r="G55" s="152"/>
      <c r="H55" s="152"/>
      <c r="I55" s="152"/>
      <c r="J55" s="152"/>
      <c r="K55" s="152"/>
      <c r="L55" s="152"/>
      <c r="M55" s="152"/>
    </row>
    <row r="56" spans="1:13" s="12" customFormat="1">
      <c r="A56" s="147">
        <v>34</v>
      </c>
      <c r="B56" s="148" t="s">
        <v>35</v>
      </c>
      <c r="C56" s="149">
        <f t="shared" si="12"/>
        <v>5000</v>
      </c>
      <c r="D56" s="149">
        <f t="shared" ref="D56:J56" si="21">D57</f>
        <v>5000</v>
      </c>
      <c r="E56" s="149">
        <f t="shared" si="21"/>
        <v>0</v>
      </c>
      <c r="F56" s="149">
        <f t="shared" si="21"/>
        <v>0</v>
      </c>
      <c r="G56" s="149">
        <f t="shared" si="21"/>
        <v>0</v>
      </c>
      <c r="H56" s="149">
        <f t="shared" si="21"/>
        <v>0</v>
      </c>
      <c r="I56" s="149">
        <f t="shared" si="21"/>
        <v>0</v>
      </c>
      <c r="J56" s="149">
        <f t="shared" si="21"/>
        <v>0</v>
      </c>
      <c r="K56" s="149">
        <v>0</v>
      </c>
      <c r="L56" s="149"/>
      <c r="M56" s="149"/>
    </row>
    <row r="57" spans="1:13" ht="12.75" customHeight="1">
      <c r="A57" s="150">
        <v>343</v>
      </c>
      <c r="B57" s="151" t="s">
        <v>36</v>
      </c>
      <c r="C57" s="163">
        <f t="shared" si="12"/>
        <v>5000</v>
      </c>
      <c r="D57" s="163">
        <f t="shared" ref="D57:J57" si="22">D58</f>
        <v>5000</v>
      </c>
      <c r="E57" s="163">
        <f t="shared" si="22"/>
        <v>0</v>
      </c>
      <c r="F57" s="163">
        <f t="shared" si="22"/>
        <v>0</v>
      </c>
      <c r="G57" s="163">
        <f t="shared" si="22"/>
        <v>0</v>
      </c>
      <c r="H57" s="163">
        <f t="shared" si="22"/>
        <v>0</v>
      </c>
      <c r="I57" s="163">
        <f t="shared" si="22"/>
        <v>0</v>
      </c>
      <c r="J57" s="163">
        <f t="shared" si="22"/>
        <v>0</v>
      </c>
      <c r="K57" s="163">
        <v>0</v>
      </c>
      <c r="L57" s="163"/>
      <c r="M57" s="163"/>
    </row>
    <row r="58" spans="1:13" ht="12.75" customHeight="1">
      <c r="A58" s="153">
        <v>3431</v>
      </c>
      <c r="B58" s="154" t="s">
        <v>72</v>
      </c>
      <c r="C58" s="152">
        <f t="shared" si="12"/>
        <v>5000</v>
      </c>
      <c r="D58" s="152">
        <v>5000</v>
      </c>
      <c r="E58" s="152"/>
      <c r="F58" s="152"/>
      <c r="G58" s="152"/>
      <c r="H58" s="152"/>
      <c r="I58" s="152"/>
      <c r="J58" s="152"/>
      <c r="K58" s="152"/>
      <c r="L58" s="152"/>
      <c r="M58" s="152"/>
    </row>
    <row r="59" spans="1:13" s="12" customFormat="1">
      <c r="A59" s="141" t="s">
        <v>102</v>
      </c>
      <c r="B59" s="142"/>
      <c r="C59" s="143">
        <f>SUM(D59:K59)</f>
        <v>97760</v>
      </c>
      <c r="D59" s="143">
        <f>D60</f>
        <v>97760</v>
      </c>
      <c r="E59" s="143">
        <f t="shared" ref="E59:K60" si="23">E60</f>
        <v>0</v>
      </c>
      <c r="F59" s="143">
        <f t="shared" si="23"/>
        <v>0</v>
      </c>
      <c r="G59" s="143">
        <f t="shared" si="23"/>
        <v>0</v>
      </c>
      <c r="H59" s="143">
        <f t="shared" si="23"/>
        <v>0</v>
      </c>
      <c r="I59" s="143">
        <f t="shared" si="23"/>
        <v>0</v>
      </c>
      <c r="J59" s="143">
        <f t="shared" si="23"/>
        <v>0</v>
      </c>
      <c r="K59" s="143">
        <f t="shared" si="23"/>
        <v>0</v>
      </c>
      <c r="L59" s="143"/>
      <c r="M59" s="143"/>
    </row>
    <row r="60" spans="1:13" s="12" customFormat="1">
      <c r="A60" s="144">
        <v>3</v>
      </c>
      <c r="B60" s="145" t="s">
        <v>25</v>
      </c>
      <c r="C60" s="146">
        <f t="shared" ref="C60:C70" si="24">SUM(D60:K60)</f>
        <v>97760</v>
      </c>
      <c r="D60" s="146">
        <f>D61</f>
        <v>97760</v>
      </c>
      <c r="E60" s="146">
        <f t="shared" si="23"/>
        <v>0</v>
      </c>
      <c r="F60" s="146">
        <f t="shared" si="23"/>
        <v>0</v>
      </c>
      <c r="G60" s="146">
        <f t="shared" si="23"/>
        <v>0</v>
      </c>
      <c r="H60" s="146">
        <f t="shared" si="23"/>
        <v>0</v>
      </c>
      <c r="I60" s="146">
        <f t="shared" si="23"/>
        <v>0</v>
      </c>
      <c r="J60" s="146">
        <f t="shared" si="23"/>
        <v>0</v>
      </c>
      <c r="K60" s="146">
        <f t="shared" si="23"/>
        <v>0</v>
      </c>
      <c r="L60" s="146"/>
      <c r="M60" s="146"/>
    </row>
    <row r="61" spans="1:13" s="12" customFormat="1">
      <c r="A61" s="147">
        <v>32</v>
      </c>
      <c r="B61" s="148" t="s">
        <v>30</v>
      </c>
      <c r="C61" s="149">
        <f t="shared" si="24"/>
        <v>97760</v>
      </c>
      <c r="D61" s="149">
        <f>D62+D64</f>
        <v>97760</v>
      </c>
      <c r="E61" s="149">
        <f t="shared" ref="E61:K61" si="25">E62+E64</f>
        <v>0</v>
      </c>
      <c r="F61" s="149">
        <f t="shared" si="25"/>
        <v>0</v>
      </c>
      <c r="G61" s="149">
        <f t="shared" si="25"/>
        <v>0</v>
      </c>
      <c r="H61" s="149">
        <f t="shared" si="25"/>
        <v>0</v>
      </c>
      <c r="I61" s="149">
        <f t="shared" si="25"/>
        <v>0</v>
      </c>
      <c r="J61" s="149">
        <f t="shared" si="25"/>
        <v>0</v>
      </c>
      <c r="K61" s="149">
        <f t="shared" si="25"/>
        <v>0</v>
      </c>
      <c r="L61" s="149"/>
      <c r="M61" s="149"/>
    </row>
    <row r="62" spans="1:13" s="12" customFormat="1" ht="12.75" customHeight="1">
      <c r="A62" s="150">
        <v>322</v>
      </c>
      <c r="B62" s="151" t="s">
        <v>32</v>
      </c>
      <c r="C62" s="163">
        <f t="shared" si="24"/>
        <v>32000</v>
      </c>
      <c r="D62" s="163">
        <f>D63</f>
        <v>32000</v>
      </c>
      <c r="E62" s="163">
        <f t="shared" ref="E62:K62" si="26">E63</f>
        <v>0</v>
      </c>
      <c r="F62" s="163">
        <f t="shared" si="26"/>
        <v>0</v>
      </c>
      <c r="G62" s="163">
        <f t="shared" si="26"/>
        <v>0</v>
      </c>
      <c r="H62" s="163">
        <f t="shared" si="26"/>
        <v>0</v>
      </c>
      <c r="I62" s="163">
        <f t="shared" si="26"/>
        <v>0</v>
      </c>
      <c r="J62" s="163">
        <f t="shared" si="26"/>
        <v>0</v>
      </c>
      <c r="K62" s="163">
        <f t="shared" si="26"/>
        <v>0</v>
      </c>
      <c r="L62" s="163"/>
      <c r="M62" s="163"/>
    </row>
    <row r="63" spans="1:13" ht="12.75" customHeight="1">
      <c r="A63" s="153">
        <v>3224</v>
      </c>
      <c r="B63" s="154" t="s">
        <v>56</v>
      </c>
      <c r="C63" s="152">
        <f>SUM(D63:K63)</f>
        <v>32000</v>
      </c>
      <c r="D63" s="152">
        <v>32000</v>
      </c>
      <c r="E63" s="152"/>
      <c r="F63" s="152"/>
      <c r="G63" s="152"/>
      <c r="H63" s="152"/>
      <c r="I63" s="152"/>
      <c r="J63" s="152"/>
      <c r="K63" s="152"/>
      <c r="L63" s="152"/>
      <c r="M63" s="152"/>
    </row>
    <row r="64" spans="1:13" s="12" customFormat="1" ht="12.75" customHeight="1">
      <c r="A64" s="150">
        <v>323</v>
      </c>
      <c r="B64" s="151" t="s">
        <v>33</v>
      </c>
      <c r="C64" s="163">
        <f t="shared" si="24"/>
        <v>65760</v>
      </c>
      <c r="D64" s="163">
        <f t="shared" ref="D64:K64" si="27">D65+D66</f>
        <v>65760</v>
      </c>
      <c r="E64" s="163">
        <f t="shared" si="27"/>
        <v>0</v>
      </c>
      <c r="F64" s="163">
        <f t="shared" si="27"/>
        <v>0</v>
      </c>
      <c r="G64" s="163">
        <f t="shared" si="27"/>
        <v>0</v>
      </c>
      <c r="H64" s="163">
        <f t="shared" si="27"/>
        <v>0</v>
      </c>
      <c r="I64" s="163">
        <f t="shared" si="27"/>
        <v>0</v>
      </c>
      <c r="J64" s="163">
        <f t="shared" si="27"/>
        <v>0</v>
      </c>
      <c r="K64" s="163">
        <f t="shared" si="27"/>
        <v>0</v>
      </c>
      <c r="L64" s="163"/>
      <c r="M64" s="163"/>
    </row>
    <row r="65" spans="1:13" ht="12.75" customHeight="1">
      <c r="A65" s="153">
        <v>3232</v>
      </c>
      <c r="B65" s="154" t="s">
        <v>60</v>
      </c>
      <c r="C65" s="152">
        <f t="shared" si="24"/>
        <v>53000</v>
      </c>
      <c r="D65" s="152">
        <v>53000</v>
      </c>
      <c r="E65" s="152"/>
      <c r="F65" s="152"/>
      <c r="G65" s="152"/>
      <c r="H65" s="152"/>
      <c r="I65" s="152"/>
      <c r="J65" s="152"/>
      <c r="K65" s="152"/>
      <c r="L65" s="152"/>
      <c r="M65" s="152"/>
    </row>
    <row r="66" spans="1:13" ht="12.75" customHeight="1">
      <c r="A66" s="153">
        <v>3237</v>
      </c>
      <c r="B66" s="154" t="s">
        <v>63</v>
      </c>
      <c r="C66" s="152">
        <f t="shared" si="24"/>
        <v>12760</v>
      </c>
      <c r="D66" s="152">
        <v>12760</v>
      </c>
      <c r="E66" s="152"/>
      <c r="F66" s="152"/>
      <c r="G66" s="152"/>
      <c r="H66" s="152"/>
      <c r="I66" s="152"/>
      <c r="J66" s="152"/>
      <c r="K66" s="152"/>
      <c r="L66" s="152"/>
      <c r="M66" s="152"/>
    </row>
    <row r="67" spans="1:13" s="194" customFormat="1" ht="12.75" customHeight="1">
      <c r="A67" s="237" t="s">
        <v>126</v>
      </c>
      <c r="B67" s="238"/>
      <c r="C67" s="197">
        <f>SUM(D67:K67)</f>
        <v>5790.4</v>
      </c>
      <c r="D67" s="198">
        <f>D68</f>
        <v>5790.4</v>
      </c>
      <c r="E67" s="195"/>
      <c r="F67" s="195"/>
      <c r="G67" s="195"/>
      <c r="H67" s="195"/>
      <c r="I67" s="195"/>
      <c r="J67" s="195"/>
      <c r="K67" s="195"/>
      <c r="L67" s="195"/>
      <c r="M67" s="195"/>
    </row>
    <row r="68" spans="1:13" s="194" customFormat="1" ht="12.75" customHeight="1">
      <c r="A68" s="153">
        <v>322</v>
      </c>
      <c r="B68" s="154" t="s">
        <v>127</v>
      </c>
      <c r="C68" s="196">
        <f t="shared" si="24"/>
        <v>5790.4</v>
      </c>
      <c r="D68" s="196">
        <f>D69+D70</f>
        <v>5790.4</v>
      </c>
      <c r="E68" s="152"/>
      <c r="F68" s="152"/>
      <c r="G68" s="152"/>
      <c r="H68" s="152"/>
      <c r="I68" s="152"/>
      <c r="J68" s="152"/>
      <c r="K68" s="152"/>
      <c r="L68" s="152"/>
      <c r="M68" s="152"/>
    </row>
    <row r="69" spans="1:13" s="194" customFormat="1" ht="12.75" customHeight="1">
      <c r="A69" s="153">
        <v>3222</v>
      </c>
      <c r="B69" s="154" t="s">
        <v>128</v>
      </c>
      <c r="C69" s="196">
        <f t="shared" si="24"/>
        <v>2260.12</v>
      </c>
      <c r="D69" s="196">
        <v>2260.12</v>
      </c>
      <c r="E69" s="152"/>
      <c r="F69" s="152"/>
      <c r="G69" s="152"/>
      <c r="H69" s="152"/>
      <c r="I69" s="152"/>
      <c r="J69" s="152"/>
      <c r="K69" s="152"/>
      <c r="L69" s="152"/>
      <c r="M69" s="152"/>
    </row>
    <row r="70" spans="1:13" s="194" customFormat="1" ht="12.75" customHeight="1">
      <c r="A70" s="153">
        <v>3222</v>
      </c>
      <c r="B70" s="154" t="s">
        <v>129</v>
      </c>
      <c r="C70" s="196">
        <f t="shared" si="24"/>
        <v>3530.28</v>
      </c>
      <c r="D70" s="196">
        <v>3530.28</v>
      </c>
      <c r="E70" s="152"/>
      <c r="F70" s="152"/>
      <c r="G70" s="152"/>
      <c r="H70" s="152"/>
      <c r="I70" s="152"/>
      <c r="J70" s="152"/>
      <c r="K70" s="152"/>
      <c r="L70" s="152"/>
      <c r="M70" s="152"/>
    </row>
    <row r="71" spans="1:13" ht="26.25" customHeight="1">
      <c r="A71" s="235" t="s">
        <v>91</v>
      </c>
      <c r="B71" s="235"/>
      <c r="C71" s="158">
        <f>SUM(D71:K71)</f>
        <v>0</v>
      </c>
      <c r="D71" s="158">
        <f t="shared" ref="D71:J71" si="28">D72</f>
        <v>0</v>
      </c>
      <c r="E71" s="158">
        <f t="shared" si="28"/>
        <v>0</v>
      </c>
      <c r="F71" s="158">
        <f t="shared" si="28"/>
        <v>0</v>
      </c>
      <c r="G71" s="158">
        <f t="shared" si="28"/>
        <v>0</v>
      </c>
      <c r="H71" s="158">
        <f t="shared" si="28"/>
        <v>0</v>
      </c>
      <c r="I71" s="158">
        <f t="shared" si="28"/>
        <v>0</v>
      </c>
      <c r="J71" s="158">
        <f t="shared" si="28"/>
        <v>0</v>
      </c>
      <c r="K71" s="158">
        <v>0</v>
      </c>
      <c r="L71" s="158"/>
      <c r="M71" s="158"/>
    </row>
    <row r="72" spans="1:13" ht="26.25" customHeight="1">
      <c r="A72" s="236"/>
      <c r="B72" s="236"/>
      <c r="C72" s="160">
        <f t="shared" ref="C72:C77" si="29">SUM(D72:K72)</f>
        <v>0</v>
      </c>
      <c r="D72" s="160">
        <f>'PLAN RASHODA I IZDATAKA'!D73</f>
        <v>0</v>
      </c>
      <c r="E72" s="160">
        <f>'PLAN RASHODA I IZDATAKA'!E73</f>
        <v>0</v>
      </c>
      <c r="F72" s="160">
        <f>'PLAN RASHODA I IZDATAKA'!F73</f>
        <v>0</v>
      </c>
      <c r="G72" s="160">
        <f>'PLAN RASHODA I IZDATAKA'!G73</f>
        <v>0</v>
      </c>
      <c r="H72" s="160">
        <f>'PLAN RASHODA I IZDATAKA'!H73</f>
        <v>0</v>
      </c>
      <c r="I72" s="160">
        <f>'PLAN RASHODA I IZDATAKA'!I73</f>
        <v>0</v>
      </c>
      <c r="J72" s="160">
        <f>'PLAN RASHODA I IZDATAKA'!J73</f>
        <v>0</v>
      </c>
      <c r="K72" s="160">
        <v>0</v>
      </c>
      <c r="L72" s="160"/>
      <c r="M72" s="160"/>
    </row>
    <row r="73" spans="1:13" ht="25.5">
      <c r="A73" s="144">
        <v>4</v>
      </c>
      <c r="B73" s="161" t="s">
        <v>38</v>
      </c>
      <c r="C73" s="162">
        <f t="shared" si="29"/>
        <v>0</v>
      </c>
      <c r="D73" s="162">
        <f t="shared" ref="D73:J73" si="30">D74</f>
        <v>0</v>
      </c>
      <c r="E73" s="162">
        <f t="shared" si="30"/>
        <v>0</v>
      </c>
      <c r="F73" s="162">
        <f t="shared" si="30"/>
        <v>0</v>
      </c>
      <c r="G73" s="162">
        <f t="shared" si="30"/>
        <v>0</v>
      </c>
      <c r="H73" s="162">
        <f t="shared" si="30"/>
        <v>0</v>
      </c>
      <c r="I73" s="162">
        <f t="shared" si="30"/>
        <v>0</v>
      </c>
      <c r="J73" s="162">
        <f t="shared" si="30"/>
        <v>0</v>
      </c>
      <c r="K73" s="162">
        <v>0</v>
      </c>
      <c r="L73" s="162"/>
      <c r="M73" s="162"/>
    </row>
    <row r="74" spans="1:13" ht="25.5">
      <c r="A74" s="147">
        <v>45</v>
      </c>
      <c r="B74" s="148" t="s">
        <v>80</v>
      </c>
      <c r="C74" s="149">
        <f t="shared" si="29"/>
        <v>0</v>
      </c>
      <c r="D74" s="149">
        <f t="shared" ref="D74:J74" si="31">D75</f>
        <v>0</v>
      </c>
      <c r="E74" s="149">
        <f t="shared" si="31"/>
        <v>0</v>
      </c>
      <c r="F74" s="149">
        <f t="shared" si="31"/>
        <v>0</v>
      </c>
      <c r="G74" s="149">
        <f t="shared" si="31"/>
        <v>0</v>
      </c>
      <c r="H74" s="149">
        <f t="shared" si="31"/>
        <v>0</v>
      </c>
      <c r="I74" s="149">
        <f t="shared" si="31"/>
        <v>0</v>
      </c>
      <c r="J74" s="149">
        <f t="shared" si="31"/>
        <v>0</v>
      </c>
      <c r="K74" s="149">
        <v>0</v>
      </c>
      <c r="L74" s="149"/>
      <c r="M74" s="149"/>
    </row>
    <row r="75" spans="1:13" ht="25.5">
      <c r="A75" s="150">
        <v>451</v>
      </c>
      <c r="B75" s="151" t="s">
        <v>81</v>
      </c>
      <c r="C75" s="163">
        <f t="shared" si="29"/>
        <v>0</v>
      </c>
      <c r="D75" s="163">
        <f t="shared" ref="D75:J75" si="32">D76</f>
        <v>0</v>
      </c>
      <c r="E75" s="163">
        <f t="shared" si="32"/>
        <v>0</v>
      </c>
      <c r="F75" s="163">
        <f t="shared" si="32"/>
        <v>0</v>
      </c>
      <c r="G75" s="163">
        <f t="shared" si="32"/>
        <v>0</v>
      </c>
      <c r="H75" s="163">
        <f t="shared" si="32"/>
        <v>0</v>
      </c>
      <c r="I75" s="163">
        <f t="shared" si="32"/>
        <v>0</v>
      </c>
      <c r="J75" s="163">
        <f t="shared" si="32"/>
        <v>0</v>
      </c>
      <c r="K75" s="163">
        <v>0</v>
      </c>
      <c r="L75" s="163"/>
      <c r="M75" s="163"/>
    </row>
    <row r="76" spans="1:13" ht="25.5" customHeight="1">
      <c r="A76" s="153">
        <v>4511</v>
      </c>
      <c r="B76" s="154" t="s">
        <v>81</v>
      </c>
      <c r="C76" s="152">
        <f>SUM(D76:K76)</f>
        <v>0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</row>
    <row r="77" spans="1:13">
      <c r="A77" s="150"/>
      <c r="B77" s="151"/>
      <c r="C77" s="155">
        <f t="shared" si="29"/>
        <v>0</v>
      </c>
      <c r="D77" s="155"/>
      <c r="E77" s="155"/>
      <c r="F77" s="155"/>
      <c r="G77" s="155"/>
      <c r="H77" s="155"/>
      <c r="I77" s="155"/>
      <c r="J77" s="155"/>
      <c r="K77" s="155">
        <v>0</v>
      </c>
      <c r="L77" s="155"/>
      <c r="M77" s="155"/>
    </row>
    <row r="78" spans="1:13" ht="27" customHeight="1">
      <c r="A78" s="235" t="s">
        <v>88</v>
      </c>
      <c r="B78" s="235"/>
      <c r="C78" s="158">
        <f>SUM(D78:K78)</f>
        <v>310300</v>
      </c>
      <c r="D78" s="158">
        <f>D79</f>
        <v>0</v>
      </c>
      <c r="E78" s="158">
        <f t="shared" ref="D78:K79" si="33">E79</f>
        <v>0</v>
      </c>
      <c r="F78" s="158">
        <f t="shared" si="33"/>
        <v>0</v>
      </c>
      <c r="G78" s="158">
        <f t="shared" si="33"/>
        <v>194800</v>
      </c>
      <c r="H78" s="158">
        <f t="shared" si="33"/>
        <v>115500</v>
      </c>
      <c r="I78" s="158">
        <f t="shared" si="33"/>
        <v>0</v>
      </c>
      <c r="J78" s="158">
        <f t="shared" si="33"/>
        <v>0</v>
      </c>
      <c r="K78" s="158">
        <f t="shared" si="33"/>
        <v>0</v>
      </c>
      <c r="L78" s="158"/>
      <c r="M78" s="158"/>
    </row>
    <row r="79" spans="1:13" s="12" customFormat="1" ht="12.75" customHeight="1">
      <c r="A79" s="165" t="s">
        <v>82</v>
      </c>
      <c r="B79" s="166" t="s">
        <v>85</v>
      </c>
      <c r="C79" s="160">
        <f t="shared" ref="C79:C96" si="34">SUM(D79:K79)</f>
        <v>310300</v>
      </c>
      <c r="D79" s="160">
        <f t="shared" si="33"/>
        <v>0</v>
      </c>
      <c r="E79" s="160">
        <f t="shared" si="33"/>
        <v>0</v>
      </c>
      <c r="F79" s="160">
        <f t="shared" si="33"/>
        <v>0</v>
      </c>
      <c r="G79" s="160">
        <f t="shared" si="33"/>
        <v>194800</v>
      </c>
      <c r="H79" s="160">
        <f t="shared" si="33"/>
        <v>115500</v>
      </c>
      <c r="I79" s="160">
        <f t="shared" si="33"/>
        <v>0</v>
      </c>
      <c r="J79" s="160">
        <f t="shared" si="33"/>
        <v>0</v>
      </c>
      <c r="K79" s="160">
        <f t="shared" si="33"/>
        <v>0</v>
      </c>
      <c r="L79" s="160"/>
      <c r="M79" s="160"/>
    </row>
    <row r="80" spans="1:13" s="12" customFormat="1">
      <c r="A80" s="167">
        <v>3</v>
      </c>
      <c r="B80" s="168" t="s">
        <v>25</v>
      </c>
      <c r="C80" s="162">
        <f t="shared" si="34"/>
        <v>310300</v>
      </c>
      <c r="D80" s="162">
        <f t="shared" ref="D80:K80" si="35">D81+D93</f>
        <v>0</v>
      </c>
      <c r="E80" s="162">
        <f>E81+E93</f>
        <v>0</v>
      </c>
      <c r="F80" s="162">
        <f t="shared" si="35"/>
        <v>0</v>
      </c>
      <c r="G80" s="162">
        <f t="shared" si="35"/>
        <v>194800</v>
      </c>
      <c r="H80" s="162">
        <f t="shared" si="35"/>
        <v>115500</v>
      </c>
      <c r="I80" s="162">
        <f t="shared" si="35"/>
        <v>0</v>
      </c>
      <c r="J80" s="162">
        <f t="shared" si="35"/>
        <v>0</v>
      </c>
      <c r="K80" s="162">
        <f t="shared" si="35"/>
        <v>0</v>
      </c>
      <c r="L80" s="162"/>
      <c r="M80" s="162"/>
    </row>
    <row r="81" spans="1:13" s="12" customFormat="1">
      <c r="A81" s="169">
        <v>32</v>
      </c>
      <c r="B81" s="170" t="s">
        <v>30</v>
      </c>
      <c r="C81" s="149">
        <f t="shared" si="34"/>
        <v>310300</v>
      </c>
      <c r="D81" s="149">
        <f t="shared" ref="D81:K81" si="36">D82+D89</f>
        <v>0</v>
      </c>
      <c r="E81" s="149">
        <f t="shared" si="36"/>
        <v>0</v>
      </c>
      <c r="F81" s="149">
        <f t="shared" si="36"/>
        <v>0</v>
      </c>
      <c r="G81" s="149">
        <f t="shared" si="36"/>
        <v>194800</v>
      </c>
      <c r="H81" s="149">
        <f t="shared" si="36"/>
        <v>115500</v>
      </c>
      <c r="I81" s="149">
        <f t="shared" si="36"/>
        <v>0</v>
      </c>
      <c r="J81" s="149">
        <f t="shared" si="36"/>
        <v>0</v>
      </c>
      <c r="K81" s="149">
        <f t="shared" si="36"/>
        <v>0</v>
      </c>
      <c r="L81" s="149"/>
      <c r="M81" s="149"/>
    </row>
    <row r="82" spans="1:13">
      <c r="A82" s="171">
        <v>322</v>
      </c>
      <c r="B82" s="172" t="s">
        <v>32</v>
      </c>
      <c r="C82" s="163">
        <f t="shared" si="34"/>
        <v>302800</v>
      </c>
      <c r="D82" s="163">
        <f t="shared" ref="D82:K82" si="37">SUM(D83:D88)</f>
        <v>0</v>
      </c>
      <c r="E82" s="163">
        <f t="shared" si="37"/>
        <v>0</v>
      </c>
      <c r="F82" s="163">
        <f t="shared" si="37"/>
        <v>0</v>
      </c>
      <c r="G82" s="163">
        <f t="shared" si="37"/>
        <v>192800</v>
      </c>
      <c r="H82" s="163">
        <f t="shared" si="37"/>
        <v>110000</v>
      </c>
      <c r="I82" s="163">
        <f t="shared" si="37"/>
        <v>0</v>
      </c>
      <c r="J82" s="163">
        <f t="shared" si="37"/>
        <v>0</v>
      </c>
      <c r="K82" s="163">
        <f t="shared" si="37"/>
        <v>0</v>
      </c>
      <c r="L82" s="163"/>
      <c r="M82" s="163"/>
    </row>
    <row r="83" spans="1:13" ht="12.75" customHeight="1">
      <c r="A83" s="153">
        <v>3221</v>
      </c>
      <c r="B83" s="154" t="s">
        <v>53</v>
      </c>
      <c r="C83" s="152">
        <f t="shared" si="34"/>
        <v>40000</v>
      </c>
      <c r="D83" s="152">
        <v>0</v>
      </c>
      <c r="E83" s="152"/>
      <c r="F83" s="152"/>
      <c r="G83" s="152">
        <v>40000</v>
      </c>
      <c r="H83" s="152"/>
      <c r="I83" s="152"/>
      <c r="J83" s="152"/>
      <c r="K83" s="152"/>
      <c r="L83" s="152"/>
      <c r="M83" s="152"/>
    </row>
    <row r="84" spans="1:13" ht="12.75" customHeight="1">
      <c r="A84" s="153">
        <v>3222</v>
      </c>
      <c r="B84" s="154" t="s">
        <v>54</v>
      </c>
      <c r="C84" s="152">
        <f t="shared" si="34"/>
        <v>257800</v>
      </c>
      <c r="D84" s="152"/>
      <c r="E84" s="152"/>
      <c r="F84" s="152"/>
      <c r="G84" s="152">
        <v>147800</v>
      </c>
      <c r="H84" s="152">
        <v>110000</v>
      </c>
      <c r="I84" s="152"/>
      <c r="J84" s="152"/>
      <c r="K84" s="152"/>
      <c r="L84" s="152"/>
      <c r="M84" s="152"/>
    </row>
    <row r="85" spans="1:13" ht="12.75" customHeight="1">
      <c r="A85" s="153">
        <v>3223</v>
      </c>
      <c r="B85" s="154" t="s">
        <v>55</v>
      </c>
      <c r="C85" s="152">
        <f t="shared" si="34"/>
        <v>0</v>
      </c>
      <c r="D85" s="152">
        <v>0</v>
      </c>
      <c r="E85" s="152"/>
      <c r="F85" s="152"/>
      <c r="G85" s="152"/>
      <c r="H85" s="152"/>
      <c r="I85" s="152"/>
      <c r="J85" s="152"/>
      <c r="K85" s="152"/>
      <c r="L85" s="152"/>
      <c r="M85" s="152"/>
    </row>
    <row r="86" spans="1:13" ht="12.75" customHeight="1">
      <c r="A86" s="153">
        <v>3224</v>
      </c>
      <c r="B86" s="154" t="s">
        <v>56</v>
      </c>
      <c r="C86" s="152">
        <f t="shared" si="34"/>
        <v>0</v>
      </c>
      <c r="D86" s="152">
        <v>0</v>
      </c>
      <c r="E86" s="152"/>
      <c r="F86" s="152"/>
      <c r="G86" s="152"/>
      <c r="H86" s="152"/>
      <c r="I86" s="152"/>
      <c r="J86" s="152"/>
      <c r="K86" s="152"/>
      <c r="L86" s="152"/>
      <c r="M86" s="152"/>
    </row>
    <row r="87" spans="1:13" ht="12.75" customHeight="1">
      <c r="A87" s="153">
        <v>3225</v>
      </c>
      <c r="B87" s="154" t="s">
        <v>57</v>
      </c>
      <c r="C87" s="152">
        <f>SUM(D87:K87)</f>
        <v>3000</v>
      </c>
      <c r="D87" s="152">
        <v>0</v>
      </c>
      <c r="E87" s="152"/>
      <c r="F87" s="152"/>
      <c r="G87" s="152">
        <v>3000</v>
      </c>
      <c r="H87" s="152"/>
      <c r="I87" s="152"/>
      <c r="J87" s="152"/>
      <c r="K87" s="152"/>
      <c r="L87" s="152"/>
      <c r="M87" s="152"/>
    </row>
    <row r="88" spans="1:13" ht="12.75" customHeight="1">
      <c r="A88" s="153">
        <v>3227</v>
      </c>
      <c r="B88" s="154" t="s">
        <v>58</v>
      </c>
      <c r="C88" s="152">
        <f t="shared" si="34"/>
        <v>2000</v>
      </c>
      <c r="D88" s="152">
        <v>0</v>
      </c>
      <c r="E88" s="152"/>
      <c r="F88" s="152"/>
      <c r="G88" s="152">
        <v>2000</v>
      </c>
      <c r="H88" s="152"/>
      <c r="I88" s="152"/>
      <c r="J88" s="152"/>
      <c r="K88" s="152"/>
      <c r="L88" s="152"/>
      <c r="M88" s="152"/>
    </row>
    <row r="89" spans="1:13" ht="12.75" customHeight="1">
      <c r="A89" s="171">
        <v>323</v>
      </c>
      <c r="B89" s="172" t="s">
        <v>33</v>
      </c>
      <c r="C89" s="163">
        <f t="shared" si="34"/>
        <v>7500</v>
      </c>
      <c r="D89" s="163">
        <f t="shared" ref="D89:J89" si="38">SUM(D90:D92)</f>
        <v>0</v>
      </c>
      <c r="E89" s="163">
        <f t="shared" si="38"/>
        <v>0</v>
      </c>
      <c r="F89" s="163">
        <f t="shared" si="38"/>
        <v>0</v>
      </c>
      <c r="G89" s="163">
        <f t="shared" si="38"/>
        <v>2000</v>
      </c>
      <c r="H89" s="163">
        <f t="shared" si="38"/>
        <v>5500</v>
      </c>
      <c r="I89" s="163">
        <f t="shared" si="38"/>
        <v>0</v>
      </c>
      <c r="J89" s="163">
        <f t="shared" si="38"/>
        <v>0</v>
      </c>
      <c r="K89" s="163">
        <v>0</v>
      </c>
      <c r="L89" s="163"/>
      <c r="M89" s="163"/>
    </row>
    <row r="90" spans="1:13" ht="12.75" customHeight="1">
      <c r="A90" s="153">
        <v>3232</v>
      </c>
      <c r="B90" s="154" t="s">
        <v>60</v>
      </c>
      <c r="C90" s="152">
        <v>2000</v>
      </c>
      <c r="D90" s="152"/>
      <c r="E90" s="152"/>
      <c r="F90" s="152"/>
      <c r="G90" s="152">
        <v>2000</v>
      </c>
      <c r="H90" s="152">
        <v>0</v>
      </c>
      <c r="I90" s="152"/>
      <c r="J90" s="152"/>
      <c r="K90" s="152"/>
      <c r="L90" s="152"/>
      <c r="M90" s="152"/>
    </row>
    <row r="91" spans="1:13" ht="12.75" customHeight="1">
      <c r="A91" s="153">
        <v>3234</v>
      </c>
      <c r="B91" s="154" t="s">
        <v>61</v>
      </c>
      <c r="C91" s="152">
        <f t="shared" si="34"/>
        <v>4800</v>
      </c>
      <c r="D91" s="152"/>
      <c r="E91" s="152"/>
      <c r="F91" s="152"/>
      <c r="G91" s="152"/>
      <c r="H91" s="152">
        <v>4800</v>
      </c>
      <c r="I91" s="152"/>
      <c r="J91" s="152"/>
      <c r="K91" s="152"/>
      <c r="L91" s="152"/>
      <c r="M91" s="152"/>
    </row>
    <row r="92" spans="1:13" ht="12.75" customHeight="1">
      <c r="A92" s="153">
        <v>3236</v>
      </c>
      <c r="B92" s="154" t="s">
        <v>62</v>
      </c>
      <c r="C92" s="152">
        <f t="shared" si="34"/>
        <v>700</v>
      </c>
      <c r="D92" s="152"/>
      <c r="E92" s="152"/>
      <c r="F92" s="152"/>
      <c r="G92" s="152"/>
      <c r="H92" s="152">
        <v>700</v>
      </c>
      <c r="I92" s="152"/>
      <c r="J92" s="152"/>
      <c r="K92" s="152"/>
      <c r="L92" s="152"/>
      <c r="M92" s="152"/>
    </row>
    <row r="93" spans="1:13">
      <c r="A93" s="147">
        <v>34</v>
      </c>
      <c r="B93" s="148" t="s">
        <v>35</v>
      </c>
      <c r="C93" s="149">
        <f t="shared" si="34"/>
        <v>0</v>
      </c>
      <c r="D93" s="149">
        <f t="shared" ref="D93:J93" si="39">D94</f>
        <v>0</v>
      </c>
      <c r="E93" s="149">
        <f t="shared" si="39"/>
        <v>0</v>
      </c>
      <c r="F93" s="149">
        <f t="shared" si="39"/>
        <v>0</v>
      </c>
      <c r="G93" s="149">
        <f t="shared" si="39"/>
        <v>0</v>
      </c>
      <c r="H93" s="149">
        <f t="shared" si="39"/>
        <v>0</v>
      </c>
      <c r="I93" s="149">
        <f t="shared" si="39"/>
        <v>0</v>
      </c>
      <c r="J93" s="149">
        <f t="shared" si="39"/>
        <v>0</v>
      </c>
      <c r="K93" s="149">
        <v>0</v>
      </c>
      <c r="L93" s="149"/>
      <c r="M93" s="149"/>
    </row>
    <row r="94" spans="1:13">
      <c r="A94" s="150">
        <v>343</v>
      </c>
      <c r="B94" s="151" t="s">
        <v>36</v>
      </c>
      <c r="C94" s="163">
        <f t="shared" si="34"/>
        <v>0</v>
      </c>
      <c r="D94" s="163">
        <f t="shared" ref="D94:J94" si="40">D95</f>
        <v>0</v>
      </c>
      <c r="E94" s="163">
        <f t="shared" si="40"/>
        <v>0</v>
      </c>
      <c r="F94" s="163">
        <f t="shared" si="40"/>
        <v>0</v>
      </c>
      <c r="G94" s="163">
        <f t="shared" si="40"/>
        <v>0</v>
      </c>
      <c r="H94" s="163">
        <f t="shared" si="40"/>
        <v>0</v>
      </c>
      <c r="I94" s="163">
        <f t="shared" si="40"/>
        <v>0</v>
      </c>
      <c r="J94" s="163">
        <f t="shared" si="40"/>
        <v>0</v>
      </c>
      <c r="K94" s="163">
        <v>0</v>
      </c>
      <c r="L94" s="163"/>
      <c r="M94" s="163"/>
    </row>
    <row r="95" spans="1:13" ht="12.75" customHeight="1">
      <c r="A95" s="153">
        <v>3431</v>
      </c>
      <c r="B95" s="154" t="s">
        <v>72</v>
      </c>
      <c r="C95" s="152">
        <f t="shared" si="34"/>
        <v>0</v>
      </c>
      <c r="D95" s="152"/>
      <c r="E95" s="152"/>
      <c r="F95" s="152"/>
      <c r="G95" s="152"/>
      <c r="H95" s="152"/>
      <c r="I95" s="152"/>
      <c r="J95" s="152"/>
      <c r="K95" s="152"/>
      <c r="L95" s="152"/>
      <c r="M95" s="152"/>
    </row>
    <row r="96" spans="1:13">
      <c r="A96" s="173"/>
      <c r="B96" s="174"/>
      <c r="C96" s="152">
        <f t="shared" si="34"/>
        <v>0</v>
      </c>
      <c r="D96" s="152"/>
      <c r="E96" s="152"/>
      <c r="F96" s="152"/>
      <c r="G96" s="152"/>
      <c r="H96" s="152"/>
      <c r="I96" s="152"/>
      <c r="J96" s="152"/>
      <c r="K96" s="152"/>
      <c r="L96" s="152"/>
      <c r="M96" s="152"/>
    </row>
    <row r="97" spans="1:13">
      <c r="A97" s="240" t="s">
        <v>90</v>
      </c>
      <c r="B97" s="240"/>
      <c r="C97" s="158">
        <f>C98+C107+C112+C122+C135+C140</f>
        <v>343195</v>
      </c>
      <c r="D97" s="158">
        <f t="shared" ref="D97:K97" si="41">D98+D107+D112+D122+D135+D140</f>
        <v>27395</v>
      </c>
      <c r="E97" s="158">
        <f t="shared" si="41"/>
        <v>0</v>
      </c>
      <c r="F97" s="158">
        <f t="shared" si="41"/>
        <v>0</v>
      </c>
      <c r="G97" s="158">
        <f t="shared" si="41"/>
        <v>0</v>
      </c>
      <c r="H97" s="158">
        <f t="shared" si="41"/>
        <v>260000</v>
      </c>
      <c r="I97" s="158">
        <f t="shared" si="41"/>
        <v>0</v>
      </c>
      <c r="J97" s="158">
        <f t="shared" si="41"/>
        <v>6800</v>
      </c>
      <c r="K97" s="158">
        <f t="shared" si="41"/>
        <v>49000</v>
      </c>
      <c r="L97" s="158"/>
      <c r="M97" s="158"/>
    </row>
    <row r="98" spans="1:13">
      <c r="A98" s="231" t="s">
        <v>96</v>
      </c>
      <c r="B98" s="231"/>
      <c r="C98" s="160">
        <f t="shared" ref="C98:C106" si="42">SUM(D98:K98)</f>
        <v>17500</v>
      </c>
      <c r="D98" s="160">
        <f>D99</f>
        <v>0</v>
      </c>
      <c r="E98" s="160">
        <f t="shared" ref="E98:K98" si="43">E99</f>
        <v>0</v>
      </c>
      <c r="F98" s="160">
        <f t="shared" si="43"/>
        <v>0</v>
      </c>
      <c r="G98" s="160">
        <f t="shared" si="43"/>
        <v>0</v>
      </c>
      <c r="H98" s="160">
        <f t="shared" si="43"/>
        <v>17500</v>
      </c>
      <c r="I98" s="160">
        <f t="shared" si="43"/>
        <v>0</v>
      </c>
      <c r="J98" s="160">
        <f t="shared" si="43"/>
        <v>0</v>
      </c>
      <c r="K98" s="160">
        <f t="shared" si="43"/>
        <v>0</v>
      </c>
      <c r="L98" s="160"/>
      <c r="M98" s="160"/>
    </row>
    <row r="99" spans="1:13">
      <c r="A99" s="167">
        <v>3</v>
      </c>
      <c r="B99" s="168" t="s">
        <v>25</v>
      </c>
      <c r="C99" s="162">
        <f t="shared" si="42"/>
        <v>17500</v>
      </c>
      <c r="D99" s="162">
        <f>D100+D104</f>
        <v>0</v>
      </c>
      <c r="E99" s="162">
        <f t="shared" ref="E99:K99" si="44">E100+E104</f>
        <v>0</v>
      </c>
      <c r="F99" s="162">
        <f t="shared" si="44"/>
        <v>0</v>
      </c>
      <c r="G99" s="162">
        <f t="shared" si="44"/>
        <v>0</v>
      </c>
      <c r="H99" s="162">
        <f t="shared" si="44"/>
        <v>17500</v>
      </c>
      <c r="I99" s="162">
        <f t="shared" si="44"/>
        <v>0</v>
      </c>
      <c r="J99" s="162">
        <f t="shared" si="44"/>
        <v>0</v>
      </c>
      <c r="K99" s="162">
        <f t="shared" si="44"/>
        <v>0</v>
      </c>
      <c r="L99" s="162"/>
      <c r="M99" s="162"/>
    </row>
    <row r="100" spans="1:13">
      <c r="A100" s="169">
        <v>32</v>
      </c>
      <c r="B100" s="170" t="s">
        <v>30</v>
      </c>
      <c r="C100" s="149">
        <f t="shared" si="42"/>
        <v>17500</v>
      </c>
      <c r="D100" s="149">
        <f>D101</f>
        <v>0</v>
      </c>
      <c r="E100" s="149">
        <f t="shared" ref="E100:K100" si="45">E101</f>
        <v>0</v>
      </c>
      <c r="F100" s="149">
        <f t="shared" si="45"/>
        <v>0</v>
      </c>
      <c r="G100" s="149">
        <f t="shared" si="45"/>
        <v>0</v>
      </c>
      <c r="H100" s="149">
        <f t="shared" si="45"/>
        <v>17500</v>
      </c>
      <c r="I100" s="149">
        <f t="shared" si="45"/>
        <v>0</v>
      </c>
      <c r="J100" s="149">
        <f t="shared" si="45"/>
        <v>0</v>
      </c>
      <c r="K100" s="149">
        <f t="shared" si="45"/>
        <v>0</v>
      </c>
      <c r="L100" s="149"/>
      <c r="M100" s="149"/>
    </row>
    <row r="101" spans="1:13" s="12" customFormat="1">
      <c r="A101" s="171">
        <v>323</v>
      </c>
      <c r="B101" s="172" t="s">
        <v>33</v>
      </c>
      <c r="C101" s="163">
        <f t="shared" si="42"/>
        <v>17500</v>
      </c>
      <c r="D101" s="163">
        <f>D102+D103</f>
        <v>0</v>
      </c>
      <c r="E101" s="163">
        <f t="shared" ref="E101:K101" si="46">E102+E103</f>
        <v>0</v>
      </c>
      <c r="F101" s="163">
        <f t="shared" si="46"/>
        <v>0</v>
      </c>
      <c r="G101" s="163">
        <f t="shared" si="46"/>
        <v>0</v>
      </c>
      <c r="H101" s="163">
        <f t="shared" si="46"/>
        <v>17500</v>
      </c>
      <c r="I101" s="163">
        <f t="shared" si="46"/>
        <v>0</v>
      </c>
      <c r="J101" s="163">
        <f t="shared" si="46"/>
        <v>0</v>
      </c>
      <c r="K101" s="163">
        <f t="shared" si="46"/>
        <v>0</v>
      </c>
      <c r="L101" s="163"/>
      <c r="M101" s="163"/>
    </row>
    <row r="102" spans="1:13">
      <c r="A102" s="153">
        <v>3237</v>
      </c>
      <c r="B102" s="154" t="s">
        <v>63</v>
      </c>
      <c r="C102" s="152">
        <f>SUM(D102:K102)</f>
        <v>17500</v>
      </c>
      <c r="D102" s="152"/>
      <c r="E102" s="152"/>
      <c r="F102" s="152"/>
      <c r="G102" s="152"/>
      <c r="H102" s="152">
        <v>17500</v>
      </c>
      <c r="I102" s="152"/>
      <c r="J102" s="152"/>
      <c r="K102" s="152"/>
      <c r="L102" s="152"/>
      <c r="M102" s="152"/>
    </row>
    <row r="103" spans="1:13">
      <c r="A103" s="153">
        <v>3239</v>
      </c>
      <c r="B103" s="154" t="s">
        <v>65</v>
      </c>
      <c r="C103" s="152">
        <f t="shared" si="42"/>
        <v>0</v>
      </c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</row>
    <row r="104" spans="1:13">
      <c r="A104" s="169">
        <v>38</v>
      </c>
      <c r="B104" s="170" t="s">
        <v>103</v>
      </c>
      <c r="C104" s="149">
        <f t="shared" si="42"/>
        <v>0</v>
      </c>
      <c r="D104" s="149">
        <f>D105</f>
        <v>0</v>
      </c>
      <c r="E104" s="149">
        <f t="shared" ref="E104:K104" si="47">E105</f>
        <v>0</v>
      </c>
      <c r="F104" s="149">
        <f t="shared" si="47"/>
        <v>0</v>
      </c>
      <c r="G104" s="149">
        <f t="shared" si="47"/>
        <v>0</v>
      </c>
      <c r="H104" s="149">
        <f t="shared" si="47"/>
        <v>0</v>
      </c>
      <c r="I104" s="149">
        <f t="shared" si="47"/>
        <v>0</v>
      </c>
      <c r="J104" s="149">
        <f t="shared" si="47"/>
        <v>0</v>
      </c>
      <c r="K104" s="149">
        <f t="shared" si="47"/>
        <v>0</v>
      </c>
      <c r="L104" s="149"/>
      <c r="M104" s="149"/>
    </row>
    <row r="105" spans="1:13" s="12" customFormat="1">
      <c r="A105" s="150">
        <v>383</v>
      </c>
      <c r="B105" s="151" t="s">
        <v>104</v>
      </c>
      <c r="C105" s="163">
        <f t="shared" si="42"/>
        <v>0</v>
      </c>
      <c r="D105" s="163">
        <f>D106</f>
        <v>0</v>
      </c>
      <c r="E105" s="163">
        <f t="shared" ref="E105:K105" si="48">E106</f>
        <v>0</v>
      </c>
      <c r="F105" s="163">
        <f t="shared" si="48"/>
        <v>0</v>
      </c>
      <c r="G105" s="163">
        <f t="shared" si="48"/>
        <v>0</v>
      </c>
      <c r="H105" s="163">
        <f t="shared" si="48"/>
        <v>0</v>
      </c>
      <c r="I105" s="163">
        <f t="shared" si="48"/>
        <v>0</v>
      </c>
      <c r="J105" s="163">
        <f t="shared" si="48"/>
        <v>0</v>
      </c>
      <c r="K105" s="163">
        <f t="shared" si="48"/>
        <v>0</v>
      </c>
      <c r="L105" s="163"/>
      <c r="M105" s="163"/>
    </row>
    <row r="106" spans="1:13" ht="25.5">
      <c r="A106" s="153">
        <v>3831</v>
      </c>
      <c r="B106" s="154" t="s">
        <v>105</v>
      </c>
      <c r="C106" s="152">
        <f t="shared" si="42"/>
        <v>0</v>
      </c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</row>
    <row r="107" spans="1:13">
      <c r="A107" s="231" t="s">
        <v>112</v>
      </c>
      <c r="B107" s="231"/>
      <c r="C107" s="160">
        <f t="shared" ref="C107:C112" si="49">SUM(D107:K107)</f>
        <v>2500</v>
      </c>
      <c r="D107" s="160">
        <f>D110</f>
        <v>2500</v>
      </c>
      <c r="E107" s="160">
        <f t="shared" ref="E107:K107" si="50">E110</f>
        <v>0</v>
      </c>
      <c r="F107" s="160">
        <f t="shared" si="50"/>
        <v>0</v>
      </c>
      <c r="G107" s="160">
        <f t="shared" si="50"/>
        <v>0</v>
      </c>
      <c r="H107" s="160">
        <f t="shared" si="50"/>
        <v>0</v>
      </c>
      <c r="I107" s="160">
        <f t="shared" si="50"/>
        <v>0</v>
      </c>
      <c r="J107" s="160">
        <f t="shared" si="50"/>
        <v>0</v>
      </c>
      <c r="K107" s="160">
        <f t="shared" si="50"/>
        <v>0</v>
      </c>
      <c r="L107" s="160"/>
      <c r="M107" s="160"/>
    </row>
    <row r="108" spans="1:13">
      <c r="A108" s="167">
        <v>3</v>
      </c>
      <c r="B108" s="168" t="s">
        <v>25</v>
      </c>
      <c r="C108" s="162">
        <f t="shared" si="49"/>
        <v>2500</v>
      </c>
      <c r="D108" s="162">
        <f t="shared" ref="D108:J108" si="51">D109</f>
        <v>2500</v>
      </c>
      <c r="E108" s="162">
        <f t="shared" si="51"/>
        <v>0</v>
      </c>
      <c r="F108" s="162">
        <f t="shared" si="51"/>
        <v>0</v>
      </c>
      <c r="G108" s="162">
        <f t="shared" si="51"/>
        <v>0</v>
      </c>
      <c r="H108" s="162">
        <f t="shared" si="51"/>
        <v>0</v>
      </c>
      <c r="I108" s="162">
        <f t="shared" si="51"/>
        <v>0</v>
      </c>
      <c r="J108" s="162">
        <f t="shared" si="51"/>
        <v>0</v>
      </c>
      <c r="K108" s="162">
        <v>0</v>
      </c>
      <c r="L108" s="162"/>
      <c r="M108" s="162"/>
    </row>
    <row r="109" spans="1:13">
      <c r="A109" s="169">
        <v>32</v>
      </c>
      <c r="B109" s="170" t="s">
        <v>30</v>
      </c>
      <c r="C109" s="149">
        <f t="shared" si="49"/>
        <v>2500</v>
      </c>
      <c r="D109" s="149">
        <f>D110</f>
        <v>2500</v>
      </c>
      <c r="E109" s="149">
        <f t="shared" ref="E109:J109" si="52">E110+E112+E115</f>
        <v>0</v>
      </c>
      <c r="F109" s="149"/>
      <c r="G109" s="149">
        <f t="shared" si="52"/>
        <v>0</v>
      </c>
      <c r="H109" s="149">
        <f t="shared" si="52"/>
        <v>0</v>
      </c>
      <c r="I109" s="149">
        <f t="shared" si="52"/>
        <v>0</v>
      </c>
      <c r="J109" s="149">
        <f t="shared" si="52"/>
        <v>0</v>
      </c>
      <c r="K109" s="149">
        <v>0</v>
      </c>
      <c r="L109" s="149"/>
      <c r="M109" s="149"/>
    </row>
    <row r="110" spans="1:13" ht="12.75" customHeight="1">
      <c r="A110" s="150">
        <v>329</v>
      </c>
      <c r="B110" s="185" t="s">
        <v>34</v>
      </c>
      <c r="C110" s="163">
        <f t="shared" si="49"/>
        <v>2500</v>
      </c>
      <c r="D110" s="163">
        <f>D111</f>
        <v>2500</v>
      </c>
      <c r="E110" s="163">
        <f t="shared" ref="E110:J110" si="53">SUM(E111:E115)</f>
        <v>0</v>
      </c>
      <c r="F110" s="163"/>
      <c r="G110" s="163">
        <f t="shared" si="53"/>
        <v>0</v>
      </c>
      <c r="H110" s="163">
        <f t="shared" si="53"/>
        <v>0</v>
      </c>
      <c r="I110" s="163">
        <f t="shared" si="53"/>
        <v>0</v>
      </c>
      <c r="J110" s="163">
        <f t="shared" si="53"/>
        <v>0</v>
      </c>
      <c r="K110" s="163">
        <v>0</v>
      </c>
      <c r="L110" s="163"/>
      <c r="M110" s="163"/>
    </row>
    <row r="111" spans="1:13">
      <c r="A111" s="153">
        <v>3299</v>
      </c>
      <c r="B111" s="186" t="s">
        <v>34</v>
      </c>
      <c r="C111" s="152">
        <f t="shared" si="49"/>
        <v>2500</v>
      </c>
      <c r="D111" s="152">
        <v>2500</v>
      </c>
      <c r="E111" s="152"/>
      <c r="F111" s="152"/>
      <c r="G111" s="152"/>
      <c r="H111" s="152"/>
      <c r="I111" s="152"/>
      <c r="J111" s="152"/>
      <c r="K111" s="152"/>
      <c r="L111" s="152"/>
      <c r="M111" s="152"/>
    </row>
    <row r="112" spans="1:13">
      <c r="A112" s="233" t="s">
        <v>97</v>
      </c>
      <c r="B112" s="233"/>
      <c r="C112" s="175">
        <f t="shared" si="49"/>
        <v>14895</v>
      </c>
      <c r="D112" s="175">
        <f t="shared" ref="D112:J112" si="54">D113</f>
        <v>14895</v>
      </c>
      <c r="E112" s="175">
        <f t="shared" si="54"/>
        <v>0</v>
      </c>
      <c r="F112" s="175">
        <f t="shared" si="54"/>
        <v>0</v>
      </c>
      <c r="G112" s="175">
        <f t="shared" si="54"/>
        <v>0</v>
      </c>
      <c r="H112" s="175">
        <f t="shared" si="54"/>
        <v>0</v>
      </c>
      <c r="I112" s="175">
        <f t="shared" si="54"/>
        <v>0</v>
      </c>
      <c r="J112" s="175">
        <f t="shared" si="54"/>
        <v>0</v>
      </c>
      <c r="K112" s="175">
        <v>0</v>
      </c>
      <c r="L112" s="175"/>
      <c r="M112" s="175"/>
    </row>
    <row r="113" spans="1:14">
      <c r="A113" s="167">
        <v>3</v>
      </c>
      <c r="B113" s="168" t="s">
        <v>25</v>
      </c>
      <c r="C113" s="162">
        <f t="shared" ref="C113:C121" si="55">SUM(D113:K113)</f>
        <v>14895</v>
      </c>
      <c r="D113" s="162">
        <f t="shared" ref="D113:J113" si="56">D114</f>
        <v>14895</v>
      </c>
      <c r="E113" s="162">
        <f t="shared" si="56"/>
        <v>0</v>
      </c>
      <c r="F113" s="162">
        <f t="shared" si="56"/>
        <v>0</v>
      </c>
      <c r="G113" s="162">
        <f t="shared" si="56"/>
        <v>0</v>
      </c>
      <c r="H113" s="162">
        <f t="shared" si="56"/>
        <v>0</v>
      </c>
      <c r="I113" s="162">
        <f t="shared" si="56"/>
        <v>0</v>
      </c>
      <c r="J113" s="162">
        <f t="shared" si="56"/>
        <v>0</v>
      </c>
      <c r="K113" s="162">
        <v>0</v>
      </c>
      <c r="L113" s="162"/>
      <c r="M113" s="162"/>
    </row>
    <row r="114" spans="1:14">
      <c r="A114" s="169">
        <v>32</v>
      </c>
      <c r="B114" s="170" t="s">
        <v>30</v>
      </c>
      <c r="C114" s="149">
        <f>C115+C117+C120</f>
        <v>14895</v>
      </c>
      <c r="D114" s="149">
        <f>D115+D117+D120</f>
        <v>14895</v>
      </c>
      <c r="E114" s="149">
        <f t="shared" ref="E114:J114" si="57">E115+E117+E120</f>
        <v>0</v>
      </c>
      <c r="F114" s="149">
        <f t="shared" si="57"/>
        <v>0</v>
      </c>
      <c r="G114" s="149">
        <f t="shared" si="57"/>
        <v>0</v>
      </c>
      <c r="H114" s="149">
        <f t="shared" si="57"/>
        <v>0</v>
      </c>
      <c r="I114" s="149">
        <f t="shared" si="57"/>
        <v>0</v>
      </c>
      <c r="J114" s="149">
        <f t="shared" si="57"/>
        <v>0</v>
      </c>
      <c r="K114" s="149">
        <v>0</v>
      </c>
      <c r="L114" s="149"/>
      <c r="M114" s="149"/>
    </row>
    <row r="115" spans="1:14">
      <c r="A115" s="171">
        <v>322</v>
      </c>
      <c r="B115" s="172" t="s">
        <v>32</v>
      </c>
      <c r="C115" s="163">
        <f t="shared" si="55"/>
        <v>0</v>
      </c>
      <c r="D115" s="163">
        <f>D116</f>
        <v>0</v>
      </c>
      <c r="E115" s="163">
        <f t="shared" ref="E115:J115" si="58">E116</f>
        <v>0</v>
      </c>
      <c r="F115" s="163">
        <f t="shared" si="58"/>
        <v>0</v>
      </c>
      <c r="G115" s="163">
        <f t="shared" si="58"/>
        <v>0</v>
      </c>
      <c r="H115" s="163">
        <f t="shared" si="58"/>
        <v>0</v>
      </c>
      <c r="I115" s="163">
        <f t="shared" si="58"/>
        <v>0</v>
      </c>
      <c r="J115" s="163">
        <f t="shared" si="58"/>
        <v>0</v>
      </c>
      <c r="K115" s="163">
        <v>0</v>
      </c>
      <c r="L115" s="163"/>
      <c r="M115" s="163"/>
    </row>
    <row r="116" spans="1:14">
      <c r="A116" s="153">
        <v>3221</v>
      </c>
      <c r="B116" s="154" t="s">
        <v>53</v>
      </c>
      <c r="C116" s="152">
        <f t="shared" si="55"/>
        <v>0</v>
      </c>
      <c r="D116" s="152">
        <v>0</v>
      </c>
      <c r="E116" s="152"/>
      <c r="F116" s="152"/>
      <c r="G116" s="152"/>
      <c r="H116" s="152"/>
      <c r="I116" s="152"/>
      <c r="J116" s="152"/>
      <c r="K116" s="152"/>
      <c r="L116" s="152"/>
      <c r="M116" s="152"/>
    </row>
    <row r="117" spans="1:14">
      <c r="A117" s="171">
        <v>323</v>
      </c>
      <c r="B117" s="172" t="s">
        <v>33</v>
      </c>
      <c r="C117" s="163">
        <f t="shared" si="55"/>
        <v>3924</v>
      </c>
      <c r="D117" s="163">
        <f>SUM(D118:D119)</f>
        <v>3924</v>
      </c>
      <c r="E117" s="163">
        <f t="shared" ref="E117:J117" si="59">SUM(E118:E119)</f>
        <v>0</v>
      </c>
      <c r="F117" s="163">
        <f t="shared" si="59"/>
        <v>0</v>
      </c>
      <c r="G117" s="163">
        <f t="shared" si="59"/>
        <v>0</v>
      </c>
      <c r="H117" s="163">
        <f t="shared" si="59"/>
        <v>0</v>
      </c>
      <c r="I117" s="163">
        <f t="shared" si="59"/>
        <v>0</v>
      </c>
      <c r="J117" s="163">
        <f t="shared" si="59"/>
        <v>0</v>
      </c>
      <c r="K117" s="163">
        <v>0</v>
      </c>
      <c r="L117" s="163"/>
      <c r="M117" s="163"/>
      <c r="N117" s="62"/>
    </row>
    <row r="118" spans="1:14">
      <c r="A118" s="153">
        <v>3237</v>
      </c>
      <c r="B118" s="154" t="s">
        <v>63</v>
      </c>
      <c r="C118" s="152">
        <f t="shared" si="55"/>
        <v>3924</v>
      </c>
      <c r="D118" s="152">
        <v>3924</v>
      </c>
      <c r="E118" s="152"/>
      <c r="F118" s="152"/>
      <c r="G118" s="152"/>
      <c r="H118" s="152"/>
      <c r="I118" s="152"/>
      <c r="J118" s="152"/>
      <c r="K118" s="152"/>
      <c r="L118" s="152"/>
      <c r="M118" s="152"/>
    </row>
    <row r="119" spans="1:14">
      <c r="A119" s="153">
        <v>3239</v>
      </c>
      <c r="B119" s="154" t="s">
        <v>65</v>
      </c>
      <c r="C119" s="152">
        <f t="shared" si="55"/>
        <v>0</v>
      </c>
      <c r="D119" s="152">
        <v>0</v>
      </c>
      <c r="E119" s="152"/>
      <c r="F119" s="152"/>
      <c r="G119" s="152"/>
      <c r="H119" s="152"/>
      <c r="I119" s="152"/>
      <c r="J119" s="152"/>
      <c r="K119" s="152"/>
      <c r="L119" s="152"/>
      <c r="M119" s="152"/>
    </row>
    <row r="120" spans="1:14">
      <c r="A120" s="150">
        <v>329</v>
      </c>
      <c r="B120" s="185" t="s">
        <v>34</v>
      </c>
      <c r="C120" s="163">
        <f t="shared" si="55"/>
        <v>10971</v>
      </c>
      <c r="D120" s="163">
        <f>D121</f>
        <v>10971</v>
      </c>
      <c r="E120" s="163">
        <f t="shared" ref="E120:J120" si="60">E121</f>
        <v>0</v>
      </c>
      <c r="F120" s="163">
        <f t="shared" si="60"/>
        <v>0</v>
      </c>
      <c r="G120" s="163">
        <f t="shared" si="60"/>
        <v>0</v>
      </c>
      <c r="H120" s="163">
        <f t="shared" si="60"/>
        <v>0</v>
      </c>
      <c r="I120" s="163">
        <f t="shared" si="60"/>
        <v>0</v>
      </c>
      <c r="J120" s="163">
        <f t="shared" si="60"/>
        <v>0</v>
      </c>
      <c r="K120" s="163">
        <v>0</v>
      </c>
      <c r="L120" s="163"/>
      <c r="M120" s="163"/>
    </row>
    <row r="121" spans="1:14">
      <c r="A121" s="153">
        <v>3299</v>
      </c>
      <c r="B121" s="154" t="s">
        <v>34</v>
      </c>
      <c r="C121" s="152">
        <f t="shared" si="55"/>
        <v>10971</v>
      </c>
      <c r="D121" s="152">
        <v>10971</v>
      </c>
      <c r="E121" s="152"/>
      <c r="F121" s="152"/>
      <c r="G121" s="152"/>
      <c r="H121" s="152"/>
      <c r="I121" s="152"/>
      <c r="J121" s="152"/>
      <c r="K121" s="152"/>
      <c r="L121" s="152"/>
      <c r="M121" s="152"/>
    </row>
    <row r="122" spans="1:14" ht="26.25" customHeight="1">
      <c r="A122" s="229" t="s">
        <v>106</v>
      </c>
      <c r="B122" s="230"/>
      <c r="C122" s="175">
        <f>C123</f>
        <v>242500</v>
      </c>
      <c r="D122" s="175">
        <f t="shared" ref="D122:J122" si="61">D123</f>
        <v>0</v>
      </c>
      <c r="E122" s="175">
        <f t="shared" si="61"/>
        <v>0</v>
      </c>
      <c r="F122" s="175">
        <f t="shared" si="61"/>
        <v>0</v>
      </c>
      <c r="G122" s="175">
        <f t="shared" si="61"/>
        <v>0</v>
      </c>
      <c r="H122" s="175">
        <f t="shared" si="61"/>
        <v>242500</v>
      </c>
      <c r="I122" s="175">
        <f>I123</f>
        <v>0</v>
      </c>
      <c r="J122" s="175">
        <f t="shared" si="61"/>
        <v>0</v>
      </c>
      <c r="K122" s="175">
        <v>0</v>
      </c>
      <c r="L122" s="175"/>
      <c r="M122" s="175"/>
    </row>
    <row r="123" spans="1:14" ht="12.75" customHeight="1">
      <c r="A123" s="167">
        <v>3</v>
      </c>
      <c r="B123" s="168" t="s">
        <v>25</v>
      </c>
      <c r="C123" s="162">
        <f>C124+C132</f>
        <v>242500</v>
      </c>
      <c r="D123" s="162">
        <f t="shared" ref="D123:J123" si="62">D124+D132</f>
        <v>0</v>
      </c>
      <c r="E123" s="162">
        <f t="shared" si="62"/>
        <v>0</v>
      </c>
      <c r="F123" s="162">
        <f t="shared" si="62"/>
        <v>0</v>
      </c>
      <c r="G123" s="162">
        <f t="shared" si="62"/>
        <v>0</v>
      </c>
      <c r="H123" s="162">
        <f t="shared" si="62"/>
        <v>242500</v>
      </c>
      <c r="I123" s="162">
        <f t="shared" si="62"/>
        <v>0</v>
      </c>
      <c r="J123" s="162">
        <f t="shared" si="62"/>
        <v>0</v>
      </c>
      <c r="K123" s="162">
        <v>0</v>
      </c>
      <c r="L123" s="149"/>
      <c r="M123" s="149"/>
    </row>
    <row r="124" spans="1:14" ht="12.75" customHeight="1">
      <c r="A124" s="147">
        <v>31</v>
      </c>
      <c r="B124" s="148" t="s">
        <v>26</v>
      </c>
      <c r="C124" s="149">
        <f>C125+C127+C129</f>
        <v>235500</v>
      </c>
      <c r="D124" s="149">
        <f t="shared" ref="D124:I124" si="63">D125+D129</f>
        <v>0</v>
      </c>
      <c r="E124" s="149">
        <f t="shared" si="63"/>
        <v>0</v>
      </c>
      <c r="F124" s="149">
        <f t="shared" si="63"/>
        <v>0</v>
      </c>
      <c r="G124" s="149">
        <f t="shared" si="63"/>
        <v>0</v>
      </c>
      <c r="H124" s="149">
        <f>H125+H127+H129</f>
        <v>235500</v>
      </c>
      <c r="I124" s="149">
        <f t="shared" si="63"/>
        <v>0</v>
      </c>
      <c r="J124" s="149">
        <f>J125+J129</f>
        <v>0</v>
      </c>
      <c r="K124" s="149">
        <v>0</v>
      </c>
      <c r="L124" s="149"/>
      <c r="M124" s="149"/>
    </row>
    <row r="125" spans="1:14" ht="12.75" customHeight="1">
      <c r="A125" s="150">
        <v>311</v>
      </c>
      <c r="B125" s="151" t="s">
        <v>27</v>
      </c>
      <c r="C125" s="163">
        <f>C126</f>
        <v>199000</v>
      </c>
      <c r="D125" s="163">
        <f t="shared" ref="D125:J125" si="64">D126</f>
        <v>0</v>
      </c>
      <c r="E125" s="163">
        <f t="shared" si="64"/>
        <v>0</v>
      </c>
      <c r="F125" s="163">
        <f t="shared" si="64"/>
        <v>0</v>
      </c>
      <c r="G125" s="163">
        <f t="shared" si="64"/>
        <v>0</v>
      </c>
      <c r="H125" s="163">
        <f t="shared" si="64"/>
        <v>199000</v>
      </c>
      <c r="I125" s="163">
        <f t="shared" si="64"/>
        <v>0</v>
      </c>
      <c r="J125" s="163">
        <f t="shared" si="64"/>
        <v>0</v>
      </c>
      <c r="K125" s="163">
        <v>0</v>
      </c>
      <c r="L125" s="163"/>
      <c r="M125" s="163"/>
    </row>
    <row r="126" spans="1:14" ht="12.75" customHeight="1">
      <c r="A126" s="153">
        <v>3111</v>
      </c>
      <c r="B126" s="154" t="s">
        <v>44</v>
      </c>
      <c r="C126" s="152">
        <f t="shared" ref="C126" si="65">SUM(D126:K126)</f>
        <v>199000</v>
      </c>
      <c r="D126" s="152"/>
      <c r="E126" s="152"/>
      <c r="F126" s="152"/>
      <c r="G126" s="152"/>
      <c r="H126" s="152">
        <v>199000</v>
      </c>
      <c r="I126" s="152"/>
      <c r="J126" s="152"/>
      <c r="K126" s="152"/>
      <c r="L126" s="152"/>
      <c r="M126" s="152"/>
    </row>
    <row r="127" spans="1:14" ht="12.75" customHeight="1">
      <c r="A127" s="150">
        <v>312</v>
      </c>
      <c r="B127" s="151" t="s">
        <v>28</v>
      </c>
      <c r="C127" s="163">
        <f>C128</f>
        <v>5500</v>
      </c>
      <c r="D127" s="152"/>
      <c r="E127" s="152"/>
      <c r="F127" s="152"/>
      <c r="G127" s="152"/>
      <c r="H127" s="163">
        <f>H128</f>
        <v>5500</v>
      </c>
      <c r="I127" s="152"/>
      <c r="J127" s="152"/>
      <c r="K127" s="152"/>
      <c r="L127" s="163"/>
      <c r="M127" s="163"/>
    </row>
    <row r="128" spans="1:14" ht="12.75" customHeight="1">
      <c r="A128" s="153">
        <v>3121</v>
      </c>
      <c r="B128" s="154" t="s">
        <v>28</v>
      </c>
      <c r="C128" s="152">
        <f>SUM(D128:K128)</f>
        <v>5500</v>
      </c>
      <c r="D128" s="152">
        <v>0</v>
      </c>
      <c r="E128" s="152"/>
      <c r="F128" s="152"/>
      <c r="G128" s="152"/>
      <c r="H128" s="152">
        <v>5500</v>
      </c>
      <c r="I128" s="152"/>
      <c r="J128" s="152"/>
      <c r="K128" s="152"/>
      <c r="L128" s="152"/>
      <c r="M128" s="152"/>
    </row>
    <row r="129" spans="1:13" ht="12.75" customHeight="1">
      <c r="A129" s="150">
        <v>313</v>
      </c>
      <c r="B129" s="151" t="s">
        <v>29</v>
      </c>
      <c r="C129" s="163">
        <f>SUM(C130:C131)</f>
        <v>31000</v>
      </c>
      <c r="D129" s="163">
        <f t="shared" ref="D129:I129" si="66">SUM(D130:D131)</f>
        <v>0</v>
      </c>
      <c r="E129" s="163">
        <f t="shared" si="66"/>
        <v>0</v>
      </c>
      <c r="F129" s="163">
        <f t="shared" si="66"/>
        <v>0</v>
      </c>
      <c r="G129" s="163">
        <f t="shared" si="66"/>
        <v>0</v>
      </c>
      <c r="H129" s="163">
        <f t="shared" si="66"/>
        <v>31000</v>
      </c>
      <c r="I129" s="163">
        <f t="shared" si="66"/>
        <v>0</v>
      </c>
      <c r="J129" s="163">
        <f>SUM(J130:J131)</f>
        <v>0</v>
      </c>
      <c r="K129" s="163">
        <v>0</v>
      </c>
      <c r="L129" s="163"/>
      <c r="M129" s="163"/>
    </row>
    <row r="130" spans="1:13" ht="12.75" customHeight="1">
      <c r="A130" s="153">
        <v>3132</v>
      </c>
      <c r="B130" s="154" t="s">
        <v>47</v>
      </c>
      <c r="C130" s="152">
        <v>30000</v>
      </c>
      <c r="D130" s="152"/>
      <c r="E130" s="152"/>
      <c r="F130" s="152"/>
      <c r="G130" s="152"/>
      <c r="H130" s="152">
        <v>30000</v>
      </c>
      <c r="I130" s="152"/>
      <c r="J130" s="152"/>
      <c r="K130" s="152"/>
      <c r="L130" s="152"/>
      <c r="M130" s="152"/>
    </row>
    <row r="131" spans="1:13" ht="12.75" customHeight="1">
      <c r="A131" s="153">
        <v>3133</v>
      </c>
      <c r="B131" s="154" t="s">
        <v>48</v>
      </c>
      <c r="C131" s="152">
        <f t="shared" ref="C131" si="67">SUM(D131:K131)</f>
        <v>1000</v>
      </c>
      <c r="D131" s="152"/>
      <c r="E131" s="152"/>
      <c r="F131" s="152"/>
      <c r="G131" s="152"/>
      <c r="H131" s="152">
        <v>1000</v>
      </c>
      <c r="I131" s="152"/>
      <c r="J131" s="152"/>
      <c r="K131" s="152"/>
      <c r="L131" s="152"/>
      <c r="M131" s="152"/>
    </row>
    <row r="132" spans="1:13" ht="12.75" customHeight="1">
      <c r="A132" s="147">
        <v>32</v>
      </c>
      <c r="B132" s="148" t="s">
        <v>30</v>
      </c>
      <c r="C132" s="149">
        <f>C133</f>
        <v>7000</v>
      </c>
      <c r="D132" s="149">
        <f t="shared" ref="D132:J132" si="68">D133</f>
        <v>0</v>
      </c>
      <c r="E132" s="149">
        <f t="shared" si="68"/>
        <v>0</v>
      </c>
      <c r="F132" s="149">
        <f t="shared" si="68"/>
        <v>0</v>
      </c>
      <c r="G132" s="149">
        <f t="shared" si="68"/>
        <v>0</v>
      </c>
      <c r="H132" s="149">
        <f t="shared" si="68"/>
        <v>7000</v>
      </c>
      <c r="I132" s="149">
        <f t="shared" si="68"/>
        <v>0</v>
      </c>
      <c r="J132" s="149">
        <f t="shared" si="68"/>
        <v>0</v>
      </c>
      <c r="K132" s="149">
        <v>0</v>
      </c>
      <c r="L132" s="149"/>
      <c r="M132" s="149"/>
    </row>
    <row r="133" spans="1:13" ht="12.75" customHeight="1">
      <c r="A133" s="150">
        <v>321</v>
      </c>
      <c r="B133" s="151" t="s">
        <v>31</v>
      </c>
      <c r="C133" s="152">
        <f t="shared" ref="C133" si="69">SUM(D133:K133)</f>
        <v>7000</v>
      </c>
      <c r="D133" s="163">
        <f t="shared" ref="D133:J133" si="70">D134</f>
        <v>0</v>
      </c>
      <c r="E133" s="163">
        <f t="shared" si="70"/>
        <v>0</v>
      </c>
      <c r="F133" s="163">
        <f t="shared" si="70"/>
        <v>0</v>
      </c>
      <c r="G133" s="163">
        <f t="shared" si="70"/>
        <v>0</v>
      </c>
      <c r="H133" s="163">
        <f t="shared" si="70"/>
        <v>7000</v>
      </c>
      <c r="I133" s="163">
        <f t="shared" si="70"/>
        <v>0</v>
      </c>
      <c r="J133" s="163">
        <f t="shared" si="70"/>
        <v>0</v>
      </c>
      <c r="K133" s="163">
        <v>0</v>
      </c>
      <c r="L133" s="163"/>
      <c r="M133" s="163"/>
    </row>
    <row r="134" spans="1:13" ht="12.75" customHeight="1">
      <c r="A134" s="153">
        <v>3212</v>
      </c>
      <c r="B134" s="154" t="s">
        <v>50</v>
      </c>
      <c r="C134" s="152">
        <f t="shared" ref="C134" si="71">SUM(D134:K134)</f>
        <v>7000</v>
      </c>
      <c r="D134" s="152"/>
      <c r="E134" s="152"/>
      <c r="F134" s="152"/>
      <c r="G134" s="152"/>
      <c r="H134" s="152">
        <v>7000</v>
      </c>
      <c r="I134" s="152"/>
      <c r="J134" s="152"/>
      <c r="K134" s="152"/>
      <c r="L134" s="152"/>
      <c r="M134" s="152"/>
    </row>
    <row r="135" spans="1:13" ht="26.25" customHeight="1">
      <c r="A135" s="229" t="s">
        <v>111</v>
      </c>
      <c r="B135" s="230"/>
      <c r="C135" s="175">
        <f>C136</f>
        <v>6800</v>
      </c>
      <c r="D135" s="175">
        <f t="shared" ref="D135:J135" si="72">D136</f>
        <v>0</v>
      </c>
      <c r="E135" s="175">
        <f t="shared" si="72"/>
        <v>0</v>
      </c>
      <c r="F135" s="175">
        <f t="shared" si="72"/>
        <v>0</v>
      </c>
      <c r="G135" s="175">
        <f t="shared" si="72"/>
        <v>0</v>
      </c>
      <c r="H135" s="175">
        <f t="shared" si="72"/>
        <v>0</v>
      </c>
      <c r="I135" s="175">
        <f>I136</f>
        <v>0</v>
      </c>
      <c r="J135" s="175">
        <f t="shared" si="72"/>
        <v>6800</v>
      </c>
      <c r="K135" s="175">
        <v>0</v>
      </c>
      <c r="L135" s="175"/>
      <c r="M135" s="175"/>
    </row>
    <row r="136" spans="1:13" ht="12.75" customHeight="1">
      <c r="A136" s="167">
        <v>3</v>
      </c>
      <c r="B136" s="168" t="s">
        <v>25</v>
      </c>
      <c r="C136" s="162">
        <f>C137</f>
        <v>6800</v>
      </c>
      <c r="D136" s="162">
        <f t="shared" ref="D136:J136" si="73">D137+D144</f>
        <v>0</v>
      </c>
      <c r="E136" s="162">
        <f t="shared" si="73"/>
        <v>0</v>
      </c>
      <c r="F136" s="162">
        <f t="shared" si="73"/>
        <v>0</v>
      </c>
      <c r="G136" s="162">
        <f t="shared" si="73"/>
        <v>0</v>
      </c>
      <c r="H136" s="162">
        <f t="shared" si="73"/>
        <v>0</v>
      </c>
      <c r="I136" s="162">
        <f t="shared" si="73"/>
        <v>0</v>
      </c>
      <c r="J136" s="162">
        <f t="shared" si="73"/>
        <v>6800</v>
      </c>
      <c r="K136" s="162">
        <v>0</v>
      </c>
      <c r="L136" s="162"/>
      <c r="M136" s="162"/>
    </row>
    <row r="137" spans="1:13" ht="12.75" customHeight="1">
      <c r="A137" s="147">
        <v>32</v>
      </c>
      <c r="B137" s="170" t="s">
        <v>30</v>
      </c>
      <c r="C137" s="149">
        <f>C138</f>
        <v>6800</v>
      </c>
      <c r="D137" s="149"/>
      <c r="E137" s="149">
        <f t="shared" ref="E137:I137" si="74">E139+E141</f>
        <v>0</v>
      </c>
      <c r="F137" s="149">
        <f t="shared" si="74"/>
        <v>0</v>
      </c>
      <c r="G137" s="149">
        <f t="shared" si="74"/>
        <v>0</v>
      </c>
      <c r="H137" s="149">
        <f t="shared" si="74"/>
        <v>0</v>
      </c>
      <c r="I137" s="149">
        <f t="shared" si="74"/>
        <v>0</v>
      </c>
      <c r="J137" s="149">
        <f>J139+J141</f>
        <v>6800</v>
      </c>
      <c r="K137" s="149">
        <v>0</v>
      </c>
      <c r="L137" s="149"/>
      <c r="M137" s="149"/>
    </row>
    <row r="138" spans="1:13" s="184" customFormat="1" ht="12.75" customHeight="1">
      <c r="A138" s="181">
        <v>324</v>
      </c>
      <c r="B138" s="182" t="s">
        <v>66</v>
      </c>
      <c r="C138" s="183">
        <f>SUM(D138:K138)</f>
        <v>6800</v>
      </c>
      <c r="D138" s="183"/>
      <c r="E138" s="183"/>
      <c r="F138" s="183"/>
      <c r="G138" s="183"/>
      <c r="H138" s="183"/>
      <c r="I138" s="183"/>
      <c r="J138" s="183">
        <f>J139</f>
        <v>6800</v>
      </c>
      <c r="K138" s="183"/>
      <c r="L138" s="183"/>
      <c r="M138" s="183"/>
    </row>
    <row r="139" spans="1:13" ht="12.75" customHeight="1">
      <c r="A139" s="153">
        <v>3241</v>
      </c>
      <c r="B139" s="180" t="s">
        <v>66</v>
      </c>
      <c r="C139" s="187">
        <f>J139</f>
        <v>6800</v>
      </c>
      <c r="D139" s="152"/>
      <c r="E139" s="152"/>
      <c r="F139" s="152"/>
      <c r="G139" s="152"/>
      <c r="H139" s="152"/>
      <c r="I139" s="152"/>
      <c r="J139" s="152">
        <v>6800</v>
      </c>
      <c r="K139" s="152"/>
      <c r="L139" s="152"/>
      <c r="M139" s="152"/>
    </row>
    <row r="140" spans="1:13">
      <c r="A140" s="233" t="s">
        <v>115</v>
      </c>
      <c r="B140" s="233"/>
      <c r="C140" s="175">
        <f>C141</f>
        <v>59000</v>
      </c>
      <c r="D140" s="175">
        <f t="shared" ref="D140:J141" si="75">D141</f>
        <v>10000</v>
      </c>
      <c r="E140" s="175">
        <f t="shared" si="75"/>
        <v>0</v>
      </c>
      <c r="F140" s="175">
        <f t="shared" si="75"/>
        <v>0</v>
      </c>
      <c r="G140" s="175">
        <f t="shared" si="75"/>
        <v>0</v>
      </c>
      <c r="H140" s="175">
        <f t="shared" si="75"/>
        <v>0</v>
      </c>
      <c r="I140" s="175">
        <f t="shared" si="75"/>
        <v>0</v>
      </c>
      <c r="J140" s="175">
        <f t="shared" si="75"/>
        <v>0</v>
      </c>
      <c r="K140" s="149">
        <f>K141</f>
        <v>49000</v>
      </c>
      <c r="L140" s="175"/>
      <c r="M140" s="175"/>
    </row>
    <row r="141" spans="1:13">
      <c r="A141" s="167">
        <v>3</v>
      </c>
      <c r="B141" s="168" t="s">
        <v>25</v>
      </c>
      <c r="C141" s="162">
        <f>C142</f>
        <v>59000</v>
      </c>
      <c r="D141" s="162">
        <f t="shared" si="75"/>
        <v>10000</v>
      </c>
      <c r="E141" s="162">
        <f t="shared" si="75"/>
        <v>0</v>
      </c>
      <c r="F141" s="162">
        <f t="shared" si="75"/>
        <v>0</v>
      </c>
      <c r="G141" s="162">
        <f t="shared" si="75"/>
        <v>0</v>
      </c>
      <c r="H141" s="162">
        <f t="shared" si="75"/>
        <v>0</v>
      </c>
      <c r="I141" s="162">
        <f t="shared" si="75"/>
        <v>0</v>
      </c>
      <c r="J141" s="162">
        <f t="shared" si="75"/>
        <v>0</v>
      </c>
      <c r="K141" s="162">
        <f>K142</f>
        <v>49000</v>
      </c>
      <c r="L141" s="162"/>
      <c r="M141" s="162"/>
    </row>
    <row r="142" spans="1:13">
      <c r="A142" s="169">
        <v>32</v>
      </c>
      <c r="B142" s="170" t="s">
        <v>30</v>
      </c>
      <c r="C142" s="149">
        <f>C143+D145</f>
        <v>59000</v>
      </c>
      <c r="D142" s="149">
        <f>D143+E145</f>
        <v>10000</v>
      </c>
      <c r="E142" s="149">
        <f t="shared" ref="E142:J142" si="76">E143+E145+E148</f>
        <v>0</v>
      </c>
      <c r="F142" s="149"/>
      <c r="G142" s="149"/>
      <c r="H142" s="149"/>
      <c r="I142" s="149">
        <f t="shared" si="76"/>
        <v>0</v>
      </c>
      <c r="J142" s="149">
        <f t="shared" si="76"/>
        <v>0</v>
      </c>
      <c r="K142" s="149">
        <f>K143+K145</f>
        <v>49000</v>
      </c>
      <c r="L142" s="149"/>
      <c r="M142" s="149"/>
    </row>
    <row r="143" spans="1:13" ht="12.75" customHeight="1">
      <c r="A143" s="150">
        <v>321</v>
      </c>
      <c r="B143" s="151" t="s">
        <v>31</v>
      </c>
      <c r="C143" s="163">
        <f>C144</f>
        <v>49000</v>
      </c>
      <c r="D143" s="163">
        <f>D144+D145</f>
        <v>10000</v>
      </c>
      <c r="E143" s="163">
        <f t="shared" ref="E143:K143" si="77">E144+E145+E146</f>
        <v>0</v>
      </c>
      <c r="F143" s="163">
        <f t="shared" si="77"/>
        <v>0</v>
      </c>
      <c r="G143" s="163">
        <f t="shared" si="77"/>
        <v>0</v>
      </c>
      <c r="H143" s="163">
        <f t="shared" si="77"/>
        <v>0</v>
      </c>
      <c r="I143" s="163">
        <f t="shared" si="77"/>
        <v>0</v>
      </c>
      <c r="J143" s="163">
        <f t="shared" si="77"/>
        <v>0</v>
      </c>
      <c r="K143" s="163">
        <f t="shared" si="77"/>
        <v>49000</v>
      </c>
      <c r="L143" s="163"/>
      <c r="M143" s="163"/>
    </row>
    <row r="144" spans="1:13" ht="12.75" customHeight="1">
      <c r="A144" s="153">
        <v>3211</v>
      </c>
      <c r="B144" s="154" t="s">
        <v>49</v>
      </c>
      <c r="C144" s="152">
        <f t="shared" ref="C144" si="78">SUM(D144:K144)</f>
        <v>49000</v>
      </c>
      <c r="D144" s="152"/>
      <c r="E144" s="152"/>
      <c r="F144" s="152"/>
      <c r="G144" s="152"/>
      <c r="H144" s="152"/>
      <c r="I144" s="152"/>
      <c r="J144" s="152"/>
      <c r="K144" s="152">
        <v>49000</v>
      </c>
      <c r="L144" s="152"/>
      <c r="M144" s="152"/>
    </row>
    <row r="145" spans="1:13" ht="26.25" customHeight="1">
      <c r="A145" s="150">
        <v>329</v>
      </c>
      <c r="B145" s="151" t="s">
        <v>34</v>
      </c>
      <c r="C145" s="163">
        <f>D145</f>
        <v>10000</v>
      </c>
      <c r="D145" s="163">
        <v>10000</v>
      </c>
      <c r="E145" s="163">
        <f t="shared" ref="E145:J145" si="79">SUM(E146:E150)</f>
        <v>0</v>
      </c>
      <c r="F145" s="163"/>
      <c r="G145" s="163"/>
      <c r="H145" s="163"/>
      <c r="I145" s="163">
        <f t="shared" si="79"/>
        <v>0</v>
      </c>
      <c r="J145" s="163">
        <f t="shared" si="79"/>
        <v>0</v>
      </c>
      <c r="K145" s="163">
        <f>K146</f>
        <v>0</v>
      </c>
      <c r="L145" s="163"/>
      <c r="M145" s="163"/>
    </row>
    <row r="146" spans="1:13" ht="12.75" customHeight="1">
      <c r="A146" s="153">
        <v>3299</v>
      </c>
      <c r="B146" s="154" t="s">
        <v>34</v>
      </c>
      <c r="C146" s="152">
        <f>D146</f>
        <v>10000</v>
      </c>
      <c r="D146" s="152">
        <v>10000</v>
      </c>
      <c r="E146" s="152"/>
      <c r="F146" s="152"/>
      <c r="G146" s="152"/>
      <c r="H146" s="152"/>
      <c r="I146" s="152"/>
      <c r="J146" s="152"/>
      <c r="K146" s="152">
        <v>0</v>
      </c>
      <c r="L146" s="152"/>
      <c r="M146" s="152"/>
    </row>
    <row r="147" spans="1:13">
      <c r="A147" s="153"/>
      <c r="B147" s="174"/>
      <c r="C147" s="152">
        <f>SUM(D147:M147)</f>
        <v>0</v>
      </c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</row>
    <row r="148" spans="1:13" s="12" customFormat="1" ht="12.75" customHeight="1">
      <c r="A148" s="234" t="s">
        <v>99</v>
      </c>
      <c r="B148" s="234"/>
      <c r="C148" s="158">
        <f>C149+C159</f>
        <v>574688</v>
      </c>
      <c r="D148" s="158">
        <f t="shared" ref="D148:M148" si="80">D149+D159</f>
        <v>545988</v>
      </c>
      <c r="E148" s="158">
        <f t="shared" si="80"/>
        <v>0</v>
      </c>
      <c r="F148" s="158">
        <f t="shared" si="80"/>
        <v>25700</v>
      </c>
      <c r="G148" s="158">
        <f t="shared" si="80"/>
        <v>3000</v>
      </c>
      <c r="H148" s="158">
        <f t="shared" si="80"/>
        <v>0</v>
      </c>
      <c r="I148" s="158">
        <f t="shared" si="80"/>
        <v>0</v>
      </c>
      <c r="J148" s="158">
        <f t="shared" si="80"/>
        <v>0</v>
      </c>
      <c r="K148" s="158">
        <f t="shared" si="80"/>
        <v>0</v>
      </c>
      <c r="L148" s="158"/>
      <c r="M148" s="158">
        <f t="shared" si="80"/>
        <v>500</v>
      </c>
    </row>
    <row r="149" spans="1:13" s="12" customFormat="1" ht="12.75" customHeight="1">
      <c r="A149" s="176" t="s">
        <v>100</v>
      </c>
      <c r="B149" s="177"/>
      <c r="C149" s="175">
        <f>SUM(D149:K149)</f>
        <v>214688</v>
      </c>
      <c r="D149" s="175">
        <f t="shared" ref="D149:J149" si="81">D150</f>
        <v>185988</v>
      </c>
      <c r="E149" s="175">
        <f t="shared" si="81"/>
        <v>0</v>
      </c>
      <c r="F149" s="175">
        <f t="shared" si="81"/>
        <v>25700</v>
      </c>
      <c r="G149" s="175">
        <f t="shared" si="81"/>
        <v>3000</v>
      </c>
      <c r="H149" s="175">
        <f t="shared" si="81"/>
        <v>0</v>
      </c>
      <c r="I149" s="175">
        <f t="shared" si="81"/>
        <v>0</v>
      </c>
      <c r="J149" s="175">
        <f t="shared" si="81"/>
        <v>0</v>
      </c>
      <c r="K149" s="175">
        <v>0</v>
      </c>
      <c r="L149" s="175"/>
      <c r="M149" s="175">
        <f t="shared" ref="M149" si="82">M150</f>
        <v>500</v>
      </c>
    </row>
    <row r="150" spans="1:13" s="12" customFormat="1" ht="25.5">
      <c r="A150" s="144">
        <v>4</v>
      </c>
      <c r="B150" s="161" t="s">
        <v>38</v>
      </c>
      <c r="C150" s="162">
        <f t="shared" ref="C150:C163" si="83">SUM(D150:K150)</f>
        <v>214688</v>
      </c>
      <c r="D150" s="162">
        <f t="shared" ref="D150:I150" si="84">D151</f>
        <v>185988</v>
      </c>
      <c r="E150" s="162">
        <f t="shared" si="84"/>
        <v>0</v>
      </c>
      <c r="F150" s="162">
        <f t="shared" si="84"/>
        <v>25700</v>
      </c>
      <c r="G150" s="162">
        <f t="shared" si="84"/>
        <v>3000</v>
      </c>
      <c r="H150" s="162">
        <f t="shared" si="84"/>
        <v>0</v>
      </c>
      <c r="I150" s="162">
        <f t="shared" si="84"/>
        <v>0</v>
      </c>
      <c r="J150" s="162">
        <f>J151</f>
        <v>0</v>
      </c>
      <c r="K150" s="162">
        <v>0</v>
      </c>
      <c r="L150" s="162"/>
      <c r="M150" s="162">
        <f t="shared" ref="M150" si="85">M151</f>
        <v>500</v>
      </c>
    </row>
    <row r="151" spans="1:13" s="12" customFormat="1" ht="25.5">
      <c r="A151" s="147">
        <v>42</v>
      </c>
      <c r="B151" s="148" t="s">
        <v>39</v>
      </c>
      <c r="C151" s="149">
        <f t="shared" si="83"/>
        <v>214688</v>
      </c>
      <c r="D151" s="149">
        <f t="shared" ref="D151:I151" si="86">D152+D156</f>
        <v>185988</v>
      </c>
      <c r="E151" s="149">
        <f t="shared" si="86"/>
        <v>0</v>
      </c>
      <c r="F151" s="149">
        <f t="shared" si="86"/>
        <v>25700</v>
      </c>
      <c r="G151" s="149">
        <f t="shared" si="86"/>
        <v>3000</v>
      </c>
      <c r="H151" s="149">
        <f t="shared" si="86"/>
        <v>0</v>
      </c>
      <c r="I151" s="149">
        <f t="shared" si="86"/>
        <v>0</v>
      </c>
      <c r="J151" s="149">
        <f>J152+J156</f>
        <v>0</v>
      </c>
      <c r="K151" s="149">
        <v>0</v>
      </c>
      <c r="L151" s="149"/>
      <c r="M151" s="149">
        <v>500</v>
      </c>
    </row>
    <row r="152" spans="1:13">
      <c r="A152" s="150">
        <v>422</v>
      </c>
      <c r="B152" s="151" t="s">
        <v>37</v>
      </c>
      <c r="C152" s="163">
        <f t="shared" si="83"/>
        <v>208688</v>
      </c>
      <c r="D152" s="163">
        <f>D153+D154+D155</f>
        <v>185988</v>
      </c>
      <c r="E152" s="163">
        <f t="shared" ref="E152:J152" si="87">E153+E154+E155</f>
        <v>0</v>
      </c>
      <c r="F152" s="163">
        <f>F153+F154+F155</f>
        <v>22700</v>
      </c>
      <c r="G152" s="163">
        <f t="shared" si="87"/>
        <v>0</v>
      </c>
      <c r="H152" s="163">
        <f t="shared" si="87"/>
        <v>0</v>
      </c>
      <c r="I152" s="163">
        <f t="shared" si="87"/>
        <v>0</v>
      </c>
      <c r="J152" s="163">
        <f t="shared" si="87"/>
        <v>0</v>
      </c>
      <c r="K152" s="163">
        <v>0</v>
      </c>
      <c r="L152" s="163"/>
      <c r="M152" s="163"/>
    </row>
    <row r="153" spans="1:13" ht="12.75" customHeight="1">
      <c r="A153" s="153">
        <v>4221</v>
      </c>
      <c r="B153" s="154" t="s">
        <v>73</v>
      </c>
      <c r="C153" s="152">
        <f t="shared" si="83"/>
        <v>185988</v>
      </c>
      <c r="D153" s="152">
        <v>185988</v>
      </c>
      <c r="E153" s="152"/>
      <c r="F153" s="152"/>
      <c r="G153" s="152"/>
      <c r="H153" s="152"/>
      <c r="I153" s="152"/>
      <c r="J153" s="152"/>
      <c r="K153" s="152"/>
      <c r="L153" s="152"/>
      <c r="M153" s="152"/>
    </row>
    <row r="154" spans="1:13" ht="12.75" customHeight="1">
      <c r="A154" s="153">
        <v>4222</v>
      </c>
      <c r="B154" s="154" t="s">
        <v>74</v>
      </c>
      <c r="C154" s="152">
        <f t="shared" si="83"/>
        <v>22700</v>
      </c>
      <c r="D154" s="152"/>
      <c r="E154" s="152"/>
      <c r="F154" s="152">
        <v>22700</v>
      </c>
      <c r="G154" s="152"/>
      <c r="H154" s="152"/>
      <c r="I154" s="152"/>
      <c r="J154" s="152"/>
      <c r="K154" s="152"/>
      <c r="L154" s="152"/>
      <c r="M154" s="152">
        <v>500</v>
      </c>
    </row>
    <row r="155" spans="1:13" s="12" customFormat="1" ht="12.75" customHeight="1">
      <c r="A155" s="153">
        <v>4227</v>
      </c>
      <c r="B155" s="154" t="s">
        <v>75</v>
      </c>
      <c r="C155" s="152">
        <f t="shared" si="83"/>
        <v>0</v>
      </c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</row>
    <row r="156" spans="1:13" ht="25.5">
      <c r="A156" s="150">
        <v>424</v>
      </c>
      <c r="B156" s="151" t="s">
        <v>40</v>
      </c>
      <c r="C156" s="163">
        <f t="shared" si="83"/>
        <v>6000</v>
      </c>
      <c r="D156" s="163">
        <f t="shared" ref="D156:J156" si="88">D157</f>
        <v>0</v>
      </c>
      <c r="E156" s="163">
        <f t="shared" si="88"/>
        <v>0</v>
      </c>
      <c r="F156" s="163">
        <f t="shared" si="88"/>
        <v>3000</v>
      </c>
      <c r="G156" s="163">
        <f t="shared" si="88"/>
        <v>3000</v>
      </c>
      <c r="H156" s="163">
        <f t="shared" si="88"/>
        <v>0</v>
      </c>
      <c r="I156" s="163">
        <f t="shared" si="88"/>
        <v>0</v>
      </c>
      <c r="J156" s="163">
        <f t="shared" si="88"/>
        <v>0</v>
      </c>
      <c r="K156" s="163">
        <v>0</v>
      </c>
      <c r="L156" s="163"/>
      <c r="M156" s="163"/>
    </row>
    <row r="157" spans="1:13" ht="12.75" customHeight="1">
      <c r="A157" s="153">
        <v>4241</v>
      </c>
      <c r="B157" s="154" t="s">
        <v>76</v>
      </c>
      <c r="C157" s="152">
        <f t="shared" si="83"/>
        <v>6000</v>
      </c>
      <c r="D157" s="152"/>
      <c r="E157" s="152"/>
      <c r="F157" s="152">
        <v>3000</v>
      </c>
      <c r="G157" s="152">
        <v>3000</v>
      </c>
      <c r="H157" s="152"/>
      <c r="I157" s="152"/>
      <c r="J157" s="152"/>
      <c r="K157" s="152"/>
      <c r="L157" s="152"/>
      <c r="M157" s="152"/>
    </row>
    <row r="158" spans="1:13">
      <c r="A158" s="153"/>
      <c r="B158" s="154"/>
      <c r="C158" s="152">
        <f t="shared" si="83"/>
        <v>0</v>
      </c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</row>
    <row r="159" spans="1:13" s="12" customFormat="1">
      <c r="A159" s="176" t="s">
        <v>86</v>
      </c>
      <c r="B159" s="177"/>
      <c r="C159" s="175">
        <f t="shared" si="83"/>
        <v>360000</v>
      </c>
      <c r="D159" s="175">
        <f>'PLAN RASHODA I IZDATAKA'!D160</f>
        <v>360000</v>
      </c>
      <c r="E159" s="175">
        <f>'PLAN RASHODA I IZDATAKA'!E160</f>
        <v>0</v>
      </c>
      <c r="F159" s="175">
        <f>'PLAN RASHODA I IZDATAKA'!F160</f>
        <v>0</v>
      </c>
      <c r="G159" s="175">
        <f>'PLAN RASHODA I IZDATAKA'!G160</f>
        <v>0</v>
      </c>
      <c r="H159" s="175">
        <f>'PLAN RASHODA I IZDATAKA'!H160</f>
        <v>0</v>
      </c>
      <c r="I159" s="175">
        <f>'PLAN RASHODA I IZDATAKA'!I160</f>
        <v>0</v>
      </c>
      <c r="J159" s="175">
        <f>'PLAN RASHODA I IZDATAKA'!J160</f>
        <v>0</v>
      </c>
      <c r="K159" s="175">
        <v>0</v>
      </c>
      <c r="L159" s="175"/>
      <c r="M159" s="175"/>
    </row>
    <row r="160" spans="1:13" s="12" customFormat="1" ht="25.5">
      <c r="A160" s="144">
        <v>4</v>
      </c>
      <c r="B160" s="161" t="s">
        <v>38</v>
      </c>
      <c r="C160" s="162">
        <f t="shared" si="83"/>
        <v>360000</v>
      </c>
      <c r="D160" s="162">
        <f t="shared" ref="D160:J160" si="89">D161</f>
        <v>360000</v>
      </c>
      <c r="E160" s="162">
        <f t="shared" si="89"/>
        <v>0</v>
      </c>
      <c r="F160" s="162">
        <f t="shared" si="89"/>
        <v>0</v>
      </c>
      <c r="G160" s="162">
        <f t="shared" si="89"/>
        <v>0</v>
      </c>
      <c r="H160" s="162">
        <f t="shared" si="89"/>
        <v>0</v>
      </c>
      <c r="I160" s="162">
        <f t="shared" si="89"/>
        <v>0</v>
      </c>
      <c r="J160" s="162">
        <f t="shared" si="89"/>
        <v>0</v>
      </c>
      <c r="K160" s="162">
        <v>0</v>
      </c>
      <c r="L160" s="162"/>
      <c r="M160" s="162"/>
    </row>
    <row r="161" spans="1:13" s="12" customFormat="1" ht="25.5">
      <c r="A161" s="147">
        <v>45</v>
      </c>
      <c r="B161" s="148" t="s">
        <v>80</v>
      </c>
      <c r="C161" s="149">
        <f t="shared" si="83"/>
        <v>360000</v>
      </c>
      <c r="D161" s="149">
        <f t="shared" ref="D161:J161" si="90">D162</f>
        <v>360000</v>
      </c>
      <c r="E161" s="149">
        <f t="shared" si="90"/>
        <v>0</v>
      </c>
      <c r="F161" s="149">
        <f t="shared" si="90"/>
        <v>0</v>
      </c>
      <c r="G161" s="149">
        <f t="shared" si="90"/>
        <v>0</v>
      </c>
      <c r="H161" s="149">
        <f t="shared" si="90"/>
        <v>0</v>
      </c>
      <c r="I161" s="149">
        <f t="shared" si="90"/>
        <v>0</v>
      </c>
      <c r="J161" s="149">
        <f t="shared" si="90"/>
        <v>0</v>
      </c>
      <c r="K161" s="149">
        <v>0</v>
      </c>
      <c r="L161" s="149"/>
      <c r="M161" s="149"/>
    </row>
    <row r="162" spans="1:13" s="12" customFormat="1" ht="25.5">
      <c r="A162" s="150">
        <v>451</v>
      </c>
      <c r="B162" s="151" t="s">
        <v>81</v>
      </c>
      <c r="C162" s="163">
        <f t="shared" si="83"/>
        <v>360000</v>
      </c>
      <c r="D162" s="163">
        <f t="shared" ref="D162:J162" si="91">D163</f>
        <v>360000</v>
      </c>
      <c r="E162" s="163">
        <f t="shared" si="91"/>
        <v>0</v>
      </c>
      <c r="F162" s="163">
        <f t="shared" si="91"/>
        <v>0</v>
      </c>
      <c r="G162" s="163">
        <f t="shared" si="91"/>
        <v>0</v>
      </c>
      <c r="H162" s="163">
        <f t="shared" si="91"/>
        <v>0</v>
      </c>
      <c r="I162" s="163">
        <f t="shared" si="91"/>
        <v>0</v>
      </c>
      <c r="J162" s="163">
        <f t="shared" si="91"/>
        <v>0</v>
      </c>
      <c r="K162" s="163">
        <v>0</v>
      </c>
      <c r="L162" s="163"/>
      <c r="M162" s="163"/>
    </row>
    <row r="163" spans="1:13" ht="26.25" customHeight="1">
      <c r="A163" s="153">
        <v>4511</v>
      </c>
      <c r="B163" s="154" t="s">
        <v>81</v>
      </c>
      <c r="C163" s="152">
        <f t="shared" si="83"/>
        <v>360000</v>
      </c>
      <c r="D163" s="152">
        <v>360000</v>
      </c>
      <c r="E163" s="152"/>
      <c r="F163" s="152"/>
      <c r="G163" s="152"/>
      <c r="H163" s="152"/>
      <c r="I163" s="152"/>
      <c r="J163" s="152"/>
      <c r="K163" s="152"/>
      <c r="L163" s="152"/>
      <c r="M163" s="152"/>
    </row>
    <row r="164" spans="1:13" ht="12.75" customHeight="1">
      <c r="A164" s="153"/>
      <c r="B164" s="154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</row>
    <row r="165" spans="1:13" ht="27" customHeight="1">
      <c r="A165" s="235" t="s">
        <v>92</v>
      </c>
      <c r="B165" s="235"/>
      <c r="C165" s="158">
        <f t="shared" ref="C165:C171" si="92">SUM(D165:K165)</f>
        <v>0</v>
      </c>
      <c r="D165" s="158">
        <f t="shared" ref="D165:J165" si="93">D166</f>
        <v>0</v>
      </c>
      <c r="E165" s="158">
        <f t="shared" si="93"/>
        <v>0</v>
      </c>
      <c r="F165" s="158">
        <f t="shared" si="93"/>
        <v>0</v>
      </c>
      <c r="G165" s="158">
        <f t="shared" si="93"/>
        <v>0</v>
      </c>
      <c r="H165" s="158">
        <f t="shared" si="93"/>
        <v>0</v>
      </c>
      <c r="I165" s="158">
        <f t="shared" si="93"/>
        <v>0</v>
      </c>
      <c r="J165" s="158">
        <f t="shared" si="93"/>
        <v>0</v>
      </c>
      <c r="K165" s="158">
        <v>0</v>
      </c>
      <c r="L165" s="158"/>
      <c r="M165" s="158"/>
    </row>
    <row r="166" spans="1:13" ht="26.25" customHeight="1">
      <c r="A166" s="232" t="s">
        <v>93</v>
      </c>
      <c r="B166" s="232"/>
      <c r="C166" s="160">
        <f t="shared" si="92"/>
        <v>0</v>
      </c>
      <c r="D166" s="160">
        <f t="shared" ref="D166:J166" si="94">D167</f>
        <v>0</v>
      </c>
      <c r="E166" s="160">
        <f t="shared" si="94"/>
        <v>0</v>
      </c>
      <c r="F166" s="160">
        <f t="shared" si="94"/>
        <v>0</v>
      </c>
      <c r="G166" s="160">
        <f t="shared" si="94"/>
        <v>0</v>
      </c>
      <c r="H166" s="160">
        <f t="shared" si="94"/>
        <v>0</v>
      </c>
      <c r="I166" s="160">
        <f t="shared" si="94"/>
        <v>0</v>
      </c>
      <c r="J166" s="160">
        <f t="shared" si="94"/>
        <v>0</v>
      </c>
      <c r="K166" s="160">
        <v>0</v>
      </c>
      <c r="L166" s="160"/>
      <c r="M166" s="160"/>
    </row>
    <row r="167" spans="1:13" ht="18" customHeight="1">
      <c r="A167" s="178">
        <v>3</v>
      </c>
      <c r="B167" s="168" t="s">
        <v>25</v>
      </c>
      <c r="C167" s="162">
        <f t="shared" si="92"/>
        <v>0</v>
      </c>
      <c r="D167" s="162">
        <f t="shared" ref="D167:J167" si="95">D168</f>
        <v>0</v>
      </c>
      <c r="E167" s="162">
        <f t="shared" si="95"/>
        <v>0</v>
      </c>
      <c r="F167" s="162">
        <f t="shared" si="95"/>
        <v>0</v>
      </c>
      <c r="G167" s="162">
        <f t="shared" si="95"/>
        <v>0</v>
      </c>
      <c r="H167" s="162">
        <f t="shared" si="95"/>
        <v>0</v>
      </c>
      <c r="I167" s="162">
        <f t="shared" si="95"/>
        <v>0</v>
      </c>
      <c r="J167" s="162">
        <f t="shared" si="95"/>
        <v>0</v>
      </c>
      <c r="K167" s="162">
        <v>0</v>
      </c>
      <c r="L167" s="162"/>
      <c r="M167" s="162"/>
    </row>
    <row r="168" spans="1:13">
      <c r="A168" s="169">
        <v>32</v>
      </c>
      <c r="B168" s="170" t="s">
        <v>30</v>
      </c>
      <c r="C168" s="149">
        <f t="shared" si="92"/>
        <v>0</v>
      </c>
      <c r="D168" s="149">
        <f t="shared" ref="D168:J168" si="96">D169</f>
        <v>0</v>
      </c>
      <c r="E168" s="149">
        <f t="shared" si="96"/>
        <v>0</v>
      </c>
      <c r="F168" s="149">
        <f t="shared" si="96"/>
        <v>0</v>
      </c>
      <c r="G168" s="149">
        <f t="shared" si="96"/>
        <v>0</v>
      </c>
      <c r="H168" s="149">
        <f t="shared" si="96"/>
        <v>0</v>
      </c>
      <c r="I168" s="149">
        <f t="shared" si="96"/>
        <v>0</v>
      </c>
      <c r="J168" s="149">
        <f t="shared" si="96"/>
        <v>0</v>
      </c>
      <c r="K168" s="149">
        <v>0</v>
      </c>
      <c r="L168" s="149"/>
      <c r="M168" s="149"/>
    </row>
    <row r="169" spans="1:13">
      <c r="A169" s="171">
        <v>323</v>
      </c>
      <c r="B169" s="172" t="s">
        <v>33</v>
      </c>
      <c r="C169" s="163">
        <f t="shared" si="92"/>
        <v>0</v>
      </c>
      <c r="D169" s="163">
        <f t="shared" ref="D169:J169" si="97">D170</f>
        <v>0</v>
      </c>
      <c r="E169" s="163">
        <f t="shared" si="97"/>
        <v>0</v>
      </c>
      <c r="F169" s="163">
        <f t="shared" si="97"/>
        <v>0</v>
      </c>
      <c r="G169" s="163">
        <f t="shared" si="97"/>
        <v>0</v>
      </c>
      <c r="H169" s="163">
        <f t="shared" si="97"/>
        <v>0</v>
      </c>
      <c r="I169" s="163">
        <f t="shared" si="97"/>
        <v>0</v>
      </c>
      <c r="J169" s="163">
        <f t="shared" si="97"/>
        <v>0</v>
      </c>
      <c r="K169" s="163">
        <v>0</v>
      </c>
      <c r="L169" s="163"/>
      <c r="M169" s="163"/>
    </row>
    <row r="170" spans="1:13" ht="12.75" customHeight="1">
      <c r="A170" s="153">
        <v>3232</v>
      </c>
      <c r="B170" s="154" t="s">
        <v>60</v>
      </c>
      <c r="C170" s="152">
        <f t="shared" si="92"/>
        <v>0</v>
      </c>
      <c r="D170" s="152"/>
      <c r="E170" s="152">
        <v>0</v>
      </c>
      <c r="F170" s="152">
        <v>0</v>
      </c>
      <c r="G170" s="152">
        <v>0</v>
      </c>
      <c r="H170" s="152">
        <v>0</v>
      </c>
      <c r="I170" s="152">
        <v>0</v>
      </c>
      <c r="J170" s="152">
        <v>0</v>
      </c>
      <c r="K170" s="152">
        <v>0</v>
      </c>
      <c r="L170" s="152"/>
      <c r="M170" s="152"/>
    </row>
    <row r="171" spans="1:13">
      <c r="A171" s="153"/>
      <c r="B171" s="154"/>
      <c r="C171" s="152">
        <f t="shared" si="92"/>
        <v>0</v>
      </c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</row>
    <row r="172" spans="1:13" s="12" customFormat="1">
      <c r="A172" s="239" t="s">
        <v>79</v>
      </c>
      <c r="B172" s="239"/>
      <c r="C172" s="179">
        <f>C6+C25+C71+C78+C97+C148+C165+M172</f>
        <v>7909341.4000000004</v>
      </c>
      <c r="D172" s="179">
        <f t="shared" ref="D172:K172" si="98">D6+D25+D71+D78+D97+D148+D165</f>
        <v>1185971.3999999999</v>
      </c>
      <c r="E172" s="179">
        <f t="shared" si="98"/>
        <v>5926470</v>
      </c>
      <c r="F172" s="179">
        <f t="shared" si="98"/>
        <v>71500</v>
      </c>
      <c r="G172" s="179">
        <f t="shared" si="98"/>
        <v>243500</v>
      </c>
      <c r="H172" s="179">
        <f t="shared" si="98"/>
        <v>421600</v>
      </c>
      <c r="I172" s="179">
        <f t="shared" si="98"/>
        <v>4000</v>
      </c>
      <c r="J172" s="179">
        <f t="shared" si="98"/>
        <v>6800</v>
      </c>
      <c r="K172" s="179">
        <f t="shared" si="98"/>
        <v>49000</v>
      </c>
      <c r="L172" s="179"/>
      <c r="M172" s="179">
        <f>M6+M25+M71+M78+M97+M148+M165</f>
        <v>500</v>
      </c>
    </row>
    <row r="173" spans="1:13">
      <c r="A173" s="86"/>
      <c r="B173" s="15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</row>
    <row r="174" spans="1:13">
      <c r="A174" s="87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>
      <c r="A175" s="87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>
      <c r="A176" s="87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>
      <c r="A177" s="87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>
      <c r="A178" s="87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>
      <c r="A179" s="87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>
      <c r="A180" s="87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>
      <c r="A181" s="87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>
      <c r="A182" s="87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>
      <c r="A183" s="87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>
      <c r="A184" s="87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>
      <c r="A185" s="87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>
      <c r="A186" s="87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>
      <c r="A187" s="87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>
      <c r="A189" s="87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>
      <c r="A190" s="87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>
      <c r="A457" s="87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>
      <c r="A458" s="87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>
      <c r="A459" s="87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>
      <c r="A460" s="87"/>
      <c r="B460" s="1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</sheetData>
  <mergeCells count="19">
    <mergeCell ref="A172:B172"/>
    <mergeCell ref="A6:B6"/>
    <mergeCell ref="A25:B25"/>
    <mergeCell ref="A78:B78"/>
    <mergeCell ref="A97:B97"/>
    <mergeCell ref="A26:B26"/>
    <mergeCell ref="A140:B140"/>
    <mergeCell ref="A1:M1"/>
    <mergeCell ref="A135:B135"/>
    <mergeCell ref="A107:B107"/>
    <mergeCell ref="A166:B166"/>
    <mergeCell ref="A122:B122"/>
    <mergeCell ref="A112:B112"/>
    <mergeCell ref="A98:B98"/>
    <mergeCell ref="A148:B148"/>
    <mergeCell ref="A71:B71"/>
    <mergeCell ref="A72:B72"/>
    <mergeCell ref="A165:B165"/>
    <mergeCell ref="A67:B67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</vt:lpstr>
      <vt:lpstr>OPĆI DIO 2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Racunovotstvo</cp:lastModifiedBy>
  <cp:lastPrinted>2017-12-06T09:20:55Z</cp:lastPrinted>
  <dcterms:created xsi:type="dcterms:W3CDTF">2013-09-11T11:00:21Z</dcterms:created>
  <dcterms:modified xsi:type="dcterms:W3CDTF">2019-02-01T12:13:07Z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