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2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PRIHODA'!$A$1:$I$56</definedName>
  </definedNames>
  <calcPr calcId="124519"/>
</workbook>
</file>

<file path=xl/calcChain.xml><?xml version="1.0" encoding="utf-8"?>
<calcChain xmlns="http://schemas.openxmlformats.org/spreadsheetml/2006/main">
  <c r="J158" i="3"/>
  <c r="C100"/>
  <c r="C101"/>
  <c r="F28"/>
  <c r="K163"/>
  <c r="K162" s="1"/>
  <c r="C82"/>
  <c r="C83"/>
  <c r="G82"/>
  <c r="E192"/>
  <c r="E191" s="1"/>
  <c r="E190" s="1"/>
  <c r="D151"/>
  <c r="D150" s="1"/>
  <c r="D149" s="1"/>
  <c r="G151"/>
  <c r="G150" s="1"/>
  <c r="G149" s="1"/>
  <c r="C152"/>
  <c r="C151" s="1"/>
  <c r="C150" s="1"/>
  <c r="D176"/>
  <c r="C176" s="1"/>
  <c r="D184"/>
  <c r="C184" s="1"/>
  <c r="C181"/>
  <c r="C179"/>
  <c r="C177"/>
  <c r="C185"/>
  <c r="D193"/>
  <c r="C193" s="1"/>
  <c r="C192" s="1"/>
  <c r="C194"/>
  <c r="C195"/>
  <c r="D163"/>
  <c r="C172"/>
  <c r="C168"/>
  <c r="C166"/>
  <c r="C23"/>
  <c r="C123"/>
  <c r="F131"/>
  <c r="F132"/>
  <c r="C135"/>
  <c r="D134"/>
  <c r="D133" s="1"/>
  <c r="K131"/>
  <c r="C149" l="1"/>
  <c r="D175"/>
  <c r="D192"/>
  <c r="D191" s="1"/>
  <c r="D131"/>
  <c r="D132"/>
  <c r="C175" l="1"/>
  <c r="C174" s="1"/>
  <c r="D174"/>
  <c r="C191"/>
  <c r="C190" s="1"/>
  <c r="D190"/>
  <c r="C32"/>
  <c r="C31"/>
  <c r="B17" i="2"/>
  <c r="C30" i="3"/>
  <c r="D98"/>
  <c r="J98"/>
  <c r="I98"/>
  <c r="H98"/>
  <c r="G98"/>
  <c r="F98"/>
  <c r="E98"/>
  <c r="C99" l="1"/>
  <c r="C98" s="1"/>
  <c r="B24" i="2"/>
  <c r="M200" i="3"/>
  <c r="M199" s="1"/>
  <c r="M198" s="1"/>
  <c r="M197" s="1"/>
  <c r="M196" s="1"/>
  <c r="M220" s="1"/>
  <c r="C202"/>
  <c r="H12" i="4"/>
  <c r="H22" s="1"/>
  <c r="G12"/>
  <c r="G22" s="1"/>
  <c r="F9"/>
  <c r="F6"/>
  <c r="F11" i="2"/>
  <c r="C139" i="3"/>
  <c r="C143"/>
  <c r="D210"/>
  <c r="D209" s="1"/>
  <c r="C11"/>
  <c r="G15" i="2"/>
  <c r="G24" s="1"/>
  <c r="F9"/>
  <c r="F5"/>
  <c r="H5"/>
  <c r="E11"/>
  <c r="E24" s="1"/>
  <c r="H24"/>
  <c r="F7"/>
  <c r="D13"/>
  <c r="D24" s="1"/>
  <c r="C7"/>
  <c r="C24" s="1"/>
  <c r="H91" i="3"/>
  <c r="K84"/>
  <c r="K81" s="1"/>
  <c r="K80" s="1"/>
  <c r="K79" s="1"/>
  <c r="K78" s="1"/>
  <c r="C141"/>
  <c r="C159"/>
  <c r="C158" s="1"/>
  <c r="C157" s="1"/>
  <c r="C156" s="1"/>
  <c r="D114"/>
  <c r="K112"/>
  <c r="K29"/>
  <c r="E33"/>
  <c r="G33"/>
  <c r="H33"/>
  <c r="I33"/>
  <c r="J33"/>
  <c r="K33"/>
  <c r="C12"/>
  <c r="C13"/>
  <c r="C15"/>
  <c r="C17"/>
  <c r="C18"/>
  <c r="C21"/>
  <c r="C24"/>
  <c r="C76"/>
  <c r="C203"/>
  <c r="C206"/>
  <c r="C93"/>
  <c r="C97"/>
  <c r="C77"/>
  <c r="C48"/>
  <c r="C58"/>
  <c r="K196"/>
  <c r="C218"/>
  <c r="C219"/>
  <c r="D200"/>
  <c r="D120"/>
  <c r="D122"/>
  <c r="C121"/>
  <c r="C124"/>
  <c r="C108"/>
  <c r="C111"/>
  <c r="E106"/>
  <c r="E105" s="1"/>
  <c r="F106"/>
  <c r="F105" s="1"/>
  <c r="G106"/>
  <c r="G105" s="1"/>
  <c r="H106"/>
  <c r="H105" s="1"/>
  <c r="I106"/>
  <c r="I105" s="1"/>
  <c r="J106"/>
  <c r="J105" s="1"/>
  <c r="K106"/>
  <c r="K105" s="1"/>
  <c r="D106"/>
  <c r="D105" s="1"/>
  <c r="E110"/>
  <c r="E109" s="1"/>
  <c r="F110"/>
  <c r="F109" s="1"/>
  <c r="G110"/>
  <c r="G109" s="1"/>
  <c r="H110"/>
  <c r="H109" s="1"/>
  <c r="I110"/>
  <c r="I109" s="1"/>
  <c r="J110"/>
  <c r="J109" s="1"/>
  <c r="K110"/>
  <c r="K109" s="1"/>
  <c r="D110"/>
  <c r="D109" s="1"/>
  <c r="E62"/>
  <c r="F62"/>
  <c r="G62"/>
  <c r="H62"/>
  <c r="I62"/>
  <c r="J62"/>
  <c r="J61" s="1"/>
  <c r="J60" s="1"/>
  <c r="J59" s="1"/>
  <c r="K62"/>
  <c r="E64"/>
  <c r="E61" s="1"/>
  <c r="E60" s="1"/>
  <c r="E59" s="1"/>
  <c r="F64"/>
  <c r="G64"/>
  <c r="H64"/>
  <c r="I64"/>
  <c r="J64"/>
  <c r="K64"/>
  <c r="K61" s="1"/>
  <c r="K60" s="1"/>
  <c r="K59" s="1"/>
  <c r="D61"/>
  <c r="F10"/>
  <c r="G10"/>
  <c r="H10"/>
  <c r="I10"/>
  <c r="J10"/>
  <c r="F14"/>
  <c r="G14"/>
  <c r="H14"/>
  <c r="I14"/>
  <c r="J14"/>
  <c r="F16"/>
  <c r="G16"/>
  <c r="H16"/>
  <c r="I16"/>
  <c r="J16"/>
  <c r="F20"/>
  <c r="G20"/>
  <c r="H20"/>
  <c r="I20"/>
  <c r="J20"/>
  <c r="F22"/>
  <c r="G22"/>
  <c r="H22"/>
  <c r="I22"/>
  <c r="J22"/>
  <c r="E22"/>
  <c r="E14"/>
  <c r="E125"/>
  <c r="F125"/>
  <c r="G125"/>
  <c r="H125"/>
  <c r="I125"/>
  <c r="J125"/>
  <c r="E122"/>
  <c r="F122"/>
  <c r="G122"/>
  <c r="H122"/>
  <c r="I122"/>
  <c r="J122"/>
  <c r="E120"/>
  <c r="F120"/>
  <c r="G120"/>
  <c r="H120"/>
  <c r="I120"/>
  <c r="J120"/>
  <c r="D217"/>
  <c r="E217"/>
  <c r="E216" s="1"/>
  <c r="E215" s="1"/>
  <c r="E214" s="1"/>
  <c r="E213" s="1"/>
  <c r="F217"/>
  <c r="F216" s="1"/>
  <c r="F215" s="1"/>
  <c r="F214" s="1"/>
  <c r="F213" s="1"/>
  <c r="G217"/>
  <c r="G216" s="1"/>
  <c r="G215" s="1"/>
  <c r="G214" s="1"/>
  <c r="G213" s="1"/>
  <c r="H217"/>
  <c r="H216" s="1"/>
  <c r="H215" s="1"/>
  <c r="H214" s="1"/>
  <c r="H213" s="1"/>
  <c r="I217"/>
  <c r="I216" s="1"/>
  <c r="I215" s="1"/>
  <c r="I214" s="1"/>
  <c r="I213" s="1"/>
  <c r="J217"/>
  <c r="J216" s="1"/>
  <c r="J215" s="1"/>
  <c r="J214" s="1"/>
  <c r="J213" s="1"/>
  <c r="E210"/>
  <c r="E209" s="1"/>
  <c r="E208" s="1"/>
  <c r="E207" s="1"/>
  <c r="F210"/>
  <c r="F209" s="1"/>
  <c r="F208" s="1"/>
  <c r="F207" s="1"/>
  <c r="G210"/>
  <c r="G209" s="1"/>
  <c r="G208" s="1"/>
  <c r="G207" s="1"/>
  <c r="H210"/>
  <c r="H209" s="1"/>
  <c r="H208" s="1"/>
  <c r="H207" s="1"/>
  <c r="I210"/>
  <c r="I209" s="1"/>
  <c r="I208" s="1"/>
  <c r="I207" s="1"/>
  <c r="J210"/>
  <c r="J209" s="1"/>
  <c r="J208" s="1"/>
  <c r="J207" s="1"/>
  <c r="E200"/>
  <c r="G200"/>
  <c r="H200"/>
  <c r="H164"/>
  <c r="H162"/>
  <c r="H161" s="1"/>
  <c r="I200"/>
  <c r="J200"/>
  <c r="D204"/>
  <c r="H204"/>
  <c r="I204"/>
  <c r="J204"/>
  <c r="D75"/>
  <c r="D74" s="1"/>
  <c r="E75"/>
  <c r="E74" s="1"/>
  <c r="E73" s="1"/>
  <c r="E72" s="1"/>
  <c r="E71" s="1"/>
  <c r="F75"/>
  <c r="F74" s="1"/>
  <c r="F73" s="1"/>
  <c r="F72" s="1"/>
  <c r="F71" s="1"/>
  <c r="G75"/>
  <c r="G74" s="1"/>
  <c r="G73" s="1"/>
  <c r="G72" s="1"/>
  <c r="G71" s="1"/>
  <c r="H75"/>
  <c r="H74" s="1"/>
  <c r="H73" s="1"/>
  <c r="H72" s="1"/>
  <c r="H71" s="1"/>
  <c r="I75"/>
  <c r="I74" s="1"/>
  <c r="I73" s="1"/>
  <c r="I72" s="1"/>
  <c r="I71" s="1"/>
  <c r="J75"/>
  <c r="J74" s="1"/>
  <c r="J73" s="1"/>
  <c r="J72" s="1"/>
  <c r="J71" s="1"/>
  <c r="D147"/>
  <c r="D146" s="1"/>
  <c r="E147"/>
  <c r="E146" s="1"/>
  <c r="F147"/>
  <c r="F146" s="1"/>
  <c r="G147"/>
  <c r="G146" s="1"/>
  <c r="H146"/>
  <c r="I147"/>
  <c r="I146" s="1"/>
  <c r="J147"/>
  <c r="J146" s="1"/>
  <c r="D143"/>
  <c r="E143"/>
  <c r="F143"/>
  <c r="G143"/>
  <c r="I143"/>
  <c r="J143"/>
  <c r="D139"/>
  <c r="E139"/>
  <c r="F139"/>
  <c r="G139"/>
  <c r="I139"/>
  <c r="J139"/>
  <c r="D96"/>
  <c r="D95" s="1"/>
  <c r="E96"/>
  <c r="E95" s="1"/>
  <c r="F96"/>
  <c r="F95" s="1"/>
  <c r="G96"/>
  <c r="G95" s="1"/>
  <c r="H96"/>
  <c r="H95" s="1"/>
  <c r="I96"/>
  <c r="I95" s="1"/>
  <c r="J96"/>
  <c r="J95" s="1"/>
  <c r="D91"/>
  <c r="E91"/>
  <c r="F91"/>
  <c r="I91"/>
  <c r="J91"/>
  <c r="D84"/>
  <c r="E84"/>
  <c r="F84"/>
  <c r="H84"/>
  <c r="I84"/>
  <c r="J84"/>
  <c r="D20"/>
  <c r="E20"/>
  <c r="D57"/>
  <c r="D56" s="1"/>
  <c r="E57"/>
  <c r="F57"/>
  <c r="F56" s="1"/>
  <c r="G57"/>
  <c r="G56" s="1"/>
  <c r="H57"/>
  <c r="H56" s="1"/>
  <c r="I57"/>
  <c r="I56" s="1"/>
  <c r="J57"/>
  <c r="J56" s="1"/>
  <c r="E49"/>
  <c r="H49"/>
  <c r="I49"/>
  <c r="J49"/>
  <c r="D47"/>
  <c r="E47"/>
  <c r="F47"/>
  <c r="G47"/>
  <c r="H47"/>
  <c r="I47"/>
  <c r="J47"/>
  <c r="E38"/>
  <c r="G28"/>
  <c r="J38"/>
  <c r="D16"/>
  <c r="E16"/>
  <c r="I24" i="2"/>
  <c r="J29" i="3"/>
  <c r="I29"/>
  <c r="H29"/>
  <c r="E29"/>
  <c r="E10"/>
  <c r="D10"/>
  <c r="F164"/>
  <c r="F162"/>
  <c r="F158" s="1"/>
  <c r="F157" s="1"/>
  <c r="F156" s="1"/>
  <c r="F112"/>
  <c r="F113"/>
  <c r="G164"/>
  <c r="G162"/>
  <c r="G161" s="1"/>
  <c r="I199" l="1"/>
  <c r="I198" s="1"/>
  <c r="I197" s="1"/>
  <c r="I196" s="1"/>
  <c r="I164" s="1"/>
  <c r="I162" s="1"/>
  <c r="I158" s="1"/>
  <c r="I157" s="1"/>
  <c r="I156" s="1"/>
  <c r="J19"/>
  <c r="F19"/>
  <c r="G9"/>
  <c r="G8" s="1"/>
  <c r="G7" s="1"/>
  <c r="H9"/>
  <c r="G138"/>
  <c r="G137" s="1"/>
  <c r="G136" s="1"/>
  <c r="G134" s="1"/>
  <c r="D138"/>
  <c r="D137" s="1"/>
  <c r="G81"/>
  <c r="G80" s="1"/>
  <c r="G79" s="1"/>
  <c r="G78" s="1"/>
  <c r="I19"/>
  <c r="J9"/>
  <c r="J8" s="1"/>
  <c r="F9"/>
  <c r="H158"/>
  <c r="H157" s="1"/>
  <c r="H156" s="1"/>
  <c r="I138"/>
  <c r="G19"/>
  <c r="I9"/>
  <c r="F61"/>
  <c r="F60" s="1"/>
  <c r="F59" s="1"/>
  <c r="C20"/>
  <c r="I81"/>
  <c r="I80" s="1"/>
  <c r="I79" s="1"/>
  <c r="I78" s="1"/>
  <c r="F138"/>
  <c r="F137" s="1"/>
  <c r="F136" s="1"/>
  <c r="G61"/>
  <c r="G60" s="1"/>
  <c r="G59" s="1"/>
  <c r="F161"/>
  <c r="D19"/>
  <c r="E81"/>
  <c r="E80" s="1"/>
  <c r="E79" s="1"/>
  <c r="E78" s="1"/>
  <c r="E199"/>
  <c r="E198" s="1"/>
  <c r="E197" s="1"/>
  <c r="E196" s="1"/>
  <c r="G119"/>
  <c r="G118" s="1"/>
  <c r="G117" s="1"/>
  <c r="G115" s="1"/>
  <c r="G112" s="1"/>
  <c r="C47"/>
  <c r="J81"/>
  <c r="H19"/>
  <c r="E28"/>
  <c r="C147"/>
  <c r="C146" s="1"/>
  <c r="E138"/>
  <c r="E137" s="1"/>
  <c r="E136" s="1"/>
  <c r="E134" s="1"/>
  <c r="J28"/>
  <c r="J27" s="1"/>
  <c r="J26" s="1"/>
  <c r="I119"/>
  <c r="I118" s="1"/>
  <c r="I117" s="1"/>
  <c r="I115" s="1"/>
  <c r="I114" s="1"/>
  <c r="I113" s="1"/>
  <c r="E119"/>
  <c r="E118" s="1"/>
  <c r="I104"/>
  <c r="I103" s="1"/>
  <c r="C106"/>
  <c r="D28"/>
  <c r="C200"/>
  <c r="F24" i="2"/>
  <c r="B25" s="1"/>
  <c r="C204" i="3"/>
  <c r="F199"/>
  <c r="F198" s="1"/>
  <c r="F197" s="1"/>
  <c r="F196" s="1"/>
  <c r="F27"/>
  <c r="F26" s="1"/>
  <c r="J80"/>
  <c r="J79" s="1"/>
  <c r="J78" s="1"/>
  <c r="H28"/>
  <c r="H27" s="1"/>
  <c r="H26" s="1"/>
  <c r="I61"/>
  <c r="I60" s="1"/>
  <c r="I59" s="1"/>
  <c r="C210"/>
  <c r="I28"/>
  <c r="I27" s="1"/>
  <c r="G27"/>
  <c r="C49"/>
  <c r="H81"/>
  <c r="H80" s="1"/>
  <c r="H79" s="1"/>
  <c r="H78" s="1"/>
  <c r="D81"/>
  <c r="D80" s="1"/>
  <c r="J119"/>
  <c r="J118" s="1"/>
  <c r="J117" s="1"/>
  <c r="J115" s="1"/>
  <c r="J112" s="1"/>
  <c r="H119"/>
  <c r="H118" s="1"/>
  <c r="H117" s="1"/>
  <c r="H112" s="1"/>
  <c r="C14"/>
  <c r="H8"/>
  <c r="H6" s="1"/>
  <c r="H61"/>
  <c r="H60" s="1"/>
  <c r="H59" s="1"/>
  <c r="J104"/>
  <c r="J103" s="1"/>
  <c r="F104"/>
  <c r="F103" s="1"/>
  <c r="I137"/>
  <c r="I136" s="1"/>
  <c r="I134" s="1"/>
  <c r="C16"/>
  <c r="J138"/>
  <c r="J137" s="1"/>
  <c r="J136" s="1"/>
  <c r="J134" s="1"/>
  <c r="C217"/>
  <c r="G158"/>
  <c r="G157" s="1"/>
  <c r="G156" s="1"/>
  <c r="D112"/>
  <c r="D9"/>
  <c r="H138"/>
  <c r="H137" s="1"/>
  <c r="H136" s="1"/>
  <c r="J199"/>
  <c r="J198" s="1"/>
  <c r="J197" s="1"/>
  <c r="J196" s="1"/>
  <c r="J170" s="1"/>
  <c r="J164" s="1"/>
  <c r="J163" s="1"/>
  <c r="J162" s="1"/>
  <c r="J161" s="1"/>
  <c r="H199"/>
  <c r="H198" s="1"/>
  <c r="H197" s="1"/>
  <c r="H196" s="1"/>
  <c r="C125"/>
  <c r="D199"/>
  <c r="D119"/>
  <c r="D118" s="1"/>
  <c r="D117" s="1"/>
  <c r="C122"/>
  <c r="C29"/>
  <c r="C62"/>
  <c r="C57"/>
  <c r="C38"/>
  <c r="C33"/>
  <c r="C84"/>
  <c r="C91"/>
  <c r="C138"/>
  <c r="C120"/>
  <c r="H104"/>
  <c r="H103" s="1"/>
  <c r="C22"/>
  <c r="E19"/>
  <c r="C10"/>
  <c r="E9"/>
  <c r="D208"/>
  <c r="D207" s="1"/>
  <c r="C209"/>
  <c r="D60"/>
  <c r="C74"/>
  <c r="D73"/>
  <c r="D104"/>
  <c r="C109"/>
  <c r="E104"/>
  <c r="E103" s="1"/>
  <c r="C105"/>
  <c r="D113"/>
  <c r="C95"/>
  <c r="G104"/>
  <c r="G103" s="1"/>
  <c r="D136"/>
  <c r="K104"/>
  <c r="K103" s="1"/>
  <c r="F81"/>
  <c r="F80" s="1"/>
  <c r="F79" s="1"/>
  <c r="F78" s="1"/>
  <c r="C110"/>
  <c r="C96"/>
  <c r="E56"/>
  <c r="G199"/>
  <c r="G198" s="1"/>
  <c r="G197" s="1"/>
  <c r="G196" s="1"/>
  <c r="F119"/>
  <c r="F118" s="1"/>
  <c r="F117" s="1"/>
  <c r="C64"/>
  <c r="D216"/>
  <c r="C75"/>
  <c r="I8" l="1"/>
  <c r="I7" s="1"/>
  <c r="F8"/>
  <c r="F7" s="1"/>
  <c r="I112"/>
  <c r="D8"/>
  <c r="D6" s="1"/>
  <c r="C137"/>
  <c r="C136" s="1"/>
  <c r="I6"/>
  <c r="J25"/>
  <c r="G6"/>
  <c r="E27"/>
  <c r="E25" s="1"/>
  <c r="C19"/>
  <c r="C199"/>
  <c r="I133"/>
  <c r="I132" s="1"/>
  <c r="I131"/>
  <c r="G131"/>
  <c r="G102" s="1"/>
  <c r="G133"/>
  <c r="G132" s="1"/>
  <c r="J114"/>
  <c r="J113" s="1"/>
  <c r="H7"/>
  <c r="G114"/>
  <c r="G113" s="1"/>
  <c r="E133"/>
  <c r="E131"/>
  <c r="C134"/>
  <c r="J133"/>
  <c r="J132" s="1"/>
  <c r="J131"/>
  <c r="F102"/>
  <c r="D198"/>
  <c r="C198" s="1"/>
  <c r="H114"/>
  <c r="H113" s="1"/>
  <c r="C170"/>
  <c r="H102"/>
  <c r="H220" s="1"/>
  <c r="H25"/>
  <c r="F25"/>
  <c r="G26"/>
  <c r="G25" s="1"/>
  <c r="C61"/>
  <c r="C9"/>
  <c r="C119"/>
  <c r="I161"/>
  <c r="E164"/>
  <c r="E8"/>
  <c r="D27"/>
  <c r="C28"/>
  <c r="I26"/>
  <c r="I25"/>
  <c r="C73"/>
  <c r="D72"/>
  <c r="D59"/>
  <c r="C59" s="1"/>
  <c r="C60"/>
  <c r="C118"/>
  <c r="E117"/>
  <c r="D103"/>
  <c r="C104"/>
  <c r="C80"/>
  <c r="D79"/>
  <c r="D78" s="1"/>
  <c r="C78" s="1"/>
  <c r="C208"/>
  <c r="J7"/>
  <c r="J6"/>
  <c r="D7"/>
  <c r="C216"/>
  <c r="D215"/>
  <c r="C56"/>
  <c r="J157"/>
  <c r="J156" s="1"/>
  <c r="J102" s="1"/>
  <c r="C81"/>
  <c r="C103" l="1"/>
  <c r="I102"/>
  <c r="I220" s="1"/>
  <c r="C8"/>
  <c r="G220"/>
  <c r="F6"/>
  <c r="E26"/>
  <c r="D197"/>
  <c r="C197" s="1"/>
  <c r="C196" s="1"/>
  <c r="C131"/>
  <c r="E132"/>
  <c r="C132" s="1"/>
  <c r="C133"/>
  <c r="E162"/>
  <c r="E161" s="1"/>
  <c r="C164"/>
  <c r="D26"/>
  <c r="D25" s="1"/>
  <c r="C27"/>
  <c r="F220"/>
  <c r="K161"/>
  <c r="K102" s="1"/>
  <c r="K220" s="1"/>
  <c r="C79"/>
  <c r="E6"/>
  <c r="C6" s="1"/>
  <c r="E7"/>
  <c r="C7" s="1"/>
  <c r="D71"/>
  <c r="C71" s="1"/>
  <c r="C72"/>
  <c r="C215"/>
  <c r="D214"/>
  <c r="E115"/>
  <c r="C117"/>
  <c r="J220"/>
  <c r="D196" l="1"/>
  <c r="D162" s="1"/>
  <c r="D161" s="1"/>
  <c r="E157"/>
  <c r="E156" s="1"/>
  <c r="C163"/>
  <c r="C162" s="1"/>
  <c r="E114"/>
  <c r="C115"/>
  <c r="E112"/>
  <c r="D213"/>
  <c r="C213" s="1"/>
  <c r="C214"/>
  <c r="C25"/>
  <c r="C26"/>
  <c r="C161" l="1"/>
  <c r="D157"/>
  <c r="C112"/>
  <c r="E220"/>
  <c r="E113"/>
  <c r="C113" s="1"/>
  <c r="C114"/>
  <c r="D156" l="1"/>
  <c r="D102" s="1"/>
  <c r="C102" s="1"/>
  <c r="D220" l="1"/>
  <c r="C220" l="1"/>
</calcChain>
</file>

<file path=xl/sharedStrings.xml><?xml version="1.0" encoding="utf-8"?>
<sst xmlns="http://schemas.openxmlformats.org/spreadsheetml/2006/main" count="226" uniqueCount="136">
  <si>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</si>
  <si>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</si>
  <si>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</si>
  <si>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</si>
  <si>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</si>
  <si>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</si>
  <si>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</si>
  <si>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</si>
  <si>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</si>
  <si>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</si>
  <si>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</si>
  <si>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</si>
  <si>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</si>
  <si>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</si>
  <si>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</si>
  <si>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</si>
  <si>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</si>
  <si>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</si>
  <si>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</si>
  <si>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</si>
  <si>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</si>
  <si>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</si>
  <si>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</si>
  <si>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</si>
  <si>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</si>
  <si>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</si>
  <si>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</si>
  <si>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</si>
  <si>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</si>
  <si>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</si>
  <si>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</si>
  <si>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</si>
  <si>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</si>
  <si>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</si>
  <si>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</si>
  <si>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</si>
  <si>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</si>
  <si>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</si>
  <si>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</si>
  <si>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</si>
  <si>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</si>
  <si>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</si>
  <si>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</si>
  <si>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</si>
  <si>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</si>
  <si>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</si>
  <si>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</si>
  <si>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</si>
  <si>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</si>
  <si>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</si>
  <si>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</si>
  <si>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</si>
  <si>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</si>
  <si>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</si>
  <si>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</si>
  <si>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</si>
  <si>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</si>
  <si>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</si>
  <si>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</si>
  <si>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</si>
  <si>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</si>
  <si>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</si>
  <si>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</si>
  <si>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</si>
  <si>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</si>
  <si>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</si>
  <si>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</si>
  <si>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</si>
  <si>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</si>
  <si>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</si>
  <si>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</si>
  <si>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</si>
  <si>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</si>
  <si>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Komunikacijska oprema</t>
  </si>
  <si>
    <t>Uređaji, strojevi i oprema za ost.namjene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</si>
  <si>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</si>
  <si>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</si>
  <si>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</si>
  <si>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</si>
  <si>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</si>
  <si>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</si>
  <si>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</si>
  <si>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</si>
  <si>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</si>
  <si>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</si>
  <si>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</si>
  <si>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</si>
  <si>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</si>
  <si>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</si>
  <si>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</si>
  <si>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</si>
  <si>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</si>
  <si>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</si>
  <si>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</si>
  <si>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</si>
  <si>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</si>
  <si>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</si>
  <si>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</si>
  <si>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</si>
  <si>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</si>
  <si>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</si>
  <si>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</si>
  <si>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</si>
  <si>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</si>
  <si>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</si>
  <si>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</si>
  <si>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</si>
  <si>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</si>
  <si>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</si>
  <si>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</si>
  <si>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</si>
  <si>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Ukupno prihodi i primici za 2018.</t>
  </si>
  <si>
    <t>Troškovi sudskih postupaka</t>
  </si>
  <si>
    <t>Tekući projekt T1000030 Sufinanc. Preh. Učenika</t>
  </si>
  <si>
    <t>Tekući projekt Školska shema</t>
  </si>
  <si>
    <t>Školska shema - mlijeko</t>
  </si>
  <si>
    <t>Školska shema - voće</t>
  </si>
  <si>
    <t>671 ZŽ Shema</t>
  </si>
  <si>
    <t>6711 MIN. ST.</t>
  </si>
  <si>
    <t>671 OSTALO</t>
  </si>
  <si>
    <t>Projekcija plana
za 2019.</t>
  </si>
  <si>
    <t>Projekcija plana 
za 2020.</t>
  </si>
  <si>
    <t>Tekući projekt T100044 financ. nabave udžbe. u oš</t>
  </si>
  <si>
    <t>naknade građanima i kućanstvima</t>
  </si>
  <si>
    <t>naknade građanima i kuć. U naravi</t>
  </si>
  <si>
    <t>Tekući projekt T100004 Obljetnica škole</t>
  </si>
  <si>
    <t xml:space="preserve"> REBALANS I FINANCIJSKOG PLANA ZA 2019. G.</t>
  </si>
  <si>
    <t>REBALANS I FINANCIJSKOG PLANA OŠ  PUŠĆA   ZA  2019.</t>
  </si>
  <si>
    <t>Kapitalne donacije</t>
  </si>
  <si>
    <t>Tekući projekt T100029 Prsten potpore - pomoćnici u nastavi i stručni komunikacijski posrednici za učenike s teškoćama u razvoju</t>
  </si>
  <si>
    <t>Plaće (bruto)</t>
  </si>
  <si>
    <t>Tekući projekt T100015 Učeničke zadruge</t>
  </si>
  <si>
    <t>Naknade građ.i kuć.u novcu</t>
  </si>
  <si>
    <t xml:space="preserve">REBALANS I 2019
</t>
  </si>
  <si>
    <t>VIŠAK 2019</t>
  </si>
  <si>
    <t xml:space="preserve">VIŠAK PRIHODA IZ 2018.
</t>
  </si>
</sst>
</file>

<file path=xl/styles.xml><?xml version="1.0" encoding="utf-8"?>
<styleSheet xmlns="http://schemas.openxmlformats.org/spreadsheetml/2006/main">
  <fonts count="39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7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32" xfId="0" applyNumberFormat="1" applyFont="1" applyFill="1" applyBorder="1" applyAlignment="1" applyProtection="1">
      <alignment horizontal="center"/>
    </xf>
    <xf numFmtId="0" fontId="22" fillId="0" borderId="38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26" borderId="38" xfId="0" applyNumberFormat="1" applyFont="1" applyFill="1" applyBorder="1" applyAlignment="1" applyProtection="1">
      <alignment horizontal="center" wrapText="1"/>
    </xf>
    <xf numFmtId="3" fontId="22" fillId="22" borderId="15" xfId="0" applyNumberFormat="1" applyFont="1" applyFill="1" applyBorder="1" applyAlignment="1" applyProtection="1"/>
    <xf numFmtId="0" fontId="22" fillId="22" borderId="0" xfId="0" applyNumberFormat="1" applyFont="1" applyFill="1" applyBorder="1" applyAlignment="1" applyProtection="1"/>
    <xf numFmtId="0" fontId="22" fillId="27" borderId="0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/>
    <xf numFmtId="0" fontId="21" fillId="20" borderId="15" xfId="0" applyNumberFormat="1" applyFont="1" applyFill="1" applyBorder="1" applyAlignment="1" applyProtection="1">
      <alignment wrapText="1"/>
    </xf>
    <xf numFmtId="0" fontId="21" fillId="22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>
      <alignment horizontal="center"/>
    </xf>
    <xf numFmtId="0" fontId="24" fillId="26" borderId="0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center"/>
    </xf>
    <xf numFmtId="0" fontId="24" fillId="0" borderId="32" xfId="0" applyNumberFormat="1" applyFont="1" applyFill="1" applyBorder="1" applyAlignment="1" applyProtection="1">
      <alignment horizontal="center"/>
    </xf>
    <xf numFmtId="0" fontId="24" fillId="0" borderId="38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  <xf numFmtId="3" fontId="24" fillId="21" borderId="15" xfId="0" applyNumberFormat="1" applyFont="1" applyFill="1" applyBorder="1" applyAlignment="1" applyProtection="1">
      <alignment horizontal="left"/>
    </xf>
    <xf numFmtId="0" fontId="37" fillId="24" borderId="32" xfId="0" applyNumberFormat="1" applyFont="1" applyFill="1" applyBorder="1" applyAlignment="1" applyProtection="1">
      <alignment horizontal="center" wrapText="1"/>
    </xf>
    <xf numFmtId="0" fontId="37" fillId="24" borderId="38" xfId="0" applyNumberFormat="1" applyFont="1" applyFill="1" applyBorder="1" applyAlignment="1" applyProtection="1">
      <alignment horizontal="center" wrapText="1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1" xfId="0" applyNumberFormat="1" applyFont="1" applyFill="1" applyBorder="1" applyAlignment="1" applyProtection="1">
      <alignment wrapText="1"/>
    </xf>
    <xf numFmtId="0" fontId="38" fillId="24" borderId="38" xfId="0" applyNumberFormat="1" applyFont="1" applyFill="1" applyBorder="1" applyAlignment="1" applyProtection="1">
      <alignment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24" sqref="K2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25"/>
      <c r="B1" s="225"/>
      <c r="C1" s="225"/>
      <c r="D1" s="225"/>
      <c r="E1" s="225"/>
      <c r="F1" s="225"/>
      <c r="G1" s="225"/>
      <c r="H1" s="225"/>
    </row>
    <row r="2" spans="1:8" s="70" customFormat="1" ht="26.25" customHeight="1">
      <c r="A2" s="225"/>
      <c r="B2" s="225"/>
      <c r="C2" s="225"/>
      <c r="D2" s="225"/>
      <c r="E2" s="225"/>
      <c r="F2" s="225"/>
      <c r="G2" s="238"/>
      <c r="H2" s="238"/>
    </row>
    <row r="3" spans="1:8" ht="25.5" customHeight="1">
      <c r="A3" s="225"/>
      <c r="B3" s="225"/>
      <c r="C3" s="225"/>
      <c r="D3" s="225"/>
      <c r="E3" s="225"/>
      <c r="F3" s="225"/>
      <c r="G3" s="225"/>
      <c r="H3" s="227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/>
      <c r="G5" s="111"/>
      <c r="H5" s="77"/>
    </row>
    <row r="6" spans="1:8" ht="15.75">
      <c r="A6" s="241"/>
      <c r="B6" s="236"/>
      <c r="C6" s="236"/>
      <c r="D6" s="236"/>
      <c r="E6" s="242"/>
      <c r="F6" s="108"/>
      <c r="G6" s="108"/>
      <c r="H6" s="108"/>
    </row>
    <row r="7" spans="1:8" ht="15.75">
      <c r="A7" s="230"/>
      <c r="B7" s="229"/>
      <c r="C7" s="229"/>
      <c r="D7" s="229"/>
      <c r="E7" s="237"/>
      <c r="F7" s="78"/>
      <c r="G7" s="78"/>
      <c r="H7" s="78"/>
    </row>
    <row r="8" spans="1:8" ht="15.75">
      <c r="A8" s="239"/>
      <c r="B8" s="237"/>
      <c r="C8" s="237"/>
      <c r="D8" s="237"/>
      <c r="E8" s="237"/>
      <c r="F8" s="78"/>
      <c r="G8" s="78"/>
      <c r="H8" s="78"/>
    </row>
    <row r="9" spans="1:8" ht="15.75">
      <c r="A9" s="109"/>
      <c r="B9" s="110"/>
      <c r="C9" s="110"/>
      <c r="D9" s="110"/>
      <c r="E9" s="110"/>
      <c r="F9" s="107"/>
      <c r="G9" s="107"/>
      <c r="H9" s="107"/>
    </row>
    <row r="10" spans="1:8" ht="15.75">
      <c r="A10" s="228"/>
      <c r="B10" s="229"/>
      <c r="C10" s="229"/>
      <c r="D10" s="229"/>
      <c r="E10" s="240"/>
      <c r="F10" s="79"/>
      <c r="G10" s="79"/>
      <c r="H10" s="79"/>
    </row>
    <row r="11" spans="1:8" ht="15.75">
      <c r="A11" s="239"/>
      <c r="B11" s="237"/>
      <c r="C11" s="237"/>
      <c r="D11" s="237"/>
      <c r="E11" s="237"/>
      <c r="F11" s="79"/>
      <c r="G11" s="79"/>
      <c r="H11" s="79"/>
    </row>
    <row r="12" spans="1:8" ht="15.75">
      <c r="A12" s="235"/>
      <c r="B12" s="236"/>
      <c r="C12" s="236"/>
      <c r="D12" s="236"/>
      <c r="E12" s="236"/>
      <c r="F12" s="108"/>
      <c r="G12" s="108"/>
      <c r="H12" s="108"/>
    </row>
    <row r="13" spans="1:8" ht="18">
      <c r="A13" s="225"/>
      <c r="B13" s="226"/>
      <c r="C13" s="226"/>
      <c r="D13" s="226"/>
      <c r="E13" s="226"/>
      <c r="F13" s="227"/>
      <c r="G13" s="227"/>
      <c r="H13" s="227"/>
    </row>
    <row r="14" spans="1:8" ht="15.75">
      <c r="A14" s="73"/>
      <c r="B14" s="74"/>
      <c r="C14" s="74"/>
      <c r="D14" s="75"/>
      <c r="E14" s="76"/>
      <c r="F14" s="111"/>
      <c r="G14" s="111"/>
      <c r="H14" s="77"/>
    </row>
    <row r="15" spans="1:8" ht="15.75">
      <c r="A15" s="231"/>
      <c r="B15" s="232"/>
      <c r="C15" s="232"/>
      <c r="D15" s="232"/>
      <c r="E15" s="233"/>
      <c r="F15" s="81"/>
      <c r="G15" s="81"/>
      <c r="H15" s="79"/>
    </row>
    <row r="16" spans="1:8" ht="18">
      <c r="A16" s="234"/>
      <c r="B16" s="226"/>
      <c r="C16" s="226"/>
      <c r="D16" s="226"/>
      <c r="E16" s="226"/>
      <c r="F16" s="227"/>
      <c r="G16" s="227"/>
      <c r="H16" s="227"/>
    </row>
    <row r="17" spans="1:8" ht="15.75">
      <c r="A17" s="73"/>
      <c r="B17" s="74"/>
      <c r="C17" s="74"/>
      <c r="D17" s="75"/>
      <c r="E17" s="76"/>
      <c r="F17" s="111"/>
      <c r="G17" s="111"/>
      <c r="H17" s="77"/>
    </row>
    <row r="18" spans="1:8" ht="15.75">
      <c r="A18" s="230"/>
      <c r="B18" s="229"/>
      <c r="C18" s="229"/>
      <c r="D18" s="229"/>
      <c r="E18" s="229"/>
      <c r="F18" s="78"/>
      <c r="G18" s="78"/>
      <c r="H18" s="78"/>
    </row>
    <row r="19" spans="1:8" ht="15.75">
      <c r="A19" s="230"/>
      <c r="B19" s="229"/>
      <c r="C19" s="229"/>
      <c r="D19" s="229"/>
      <c r="E19" s="229"/>
      <c r="F19" s="78"/>
      <c r="G19" s="78"/>
      <c r="H19" s="78"/>
    </row>
    <row r="20" spans="1:8" ht="15.75">
      <c r="A20" s="228"/>
      <c r="B20" s="229"/>
      <c r="C20" s="229"/>
      <c r="D20" s="229"/>
      <c r="E20" s="229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28"/>
      <c r="B22" s="229"/>
      <c r="C22" s="229"/>
      <c r="D22" s="229"/>
      <c r="E22" s="229"/>
      <c r="F22" s="78"/>
      <c r="G22" s="78"/>
      <c r="H22" s="78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J14" sqref="J14"/>
    </sheetView>
  </sheetViews>
  <sheetFormatPr defaultRowHeight="12.75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189"/>
    </row>
    <row r="2" spans="1:9" ht="18">
      <c r="A2" s="225" t="s">
        <v>41</v>
      </c>
      <c r="B2" s="225"/>
      <c r="C2" s="225"/>
      <c r="D2" s="225"/>
      <c r="E2" s="225"/>
      <c r="F2" s="225"/>
      <c r="G2" s="238"/>
      <c r="H2" s="238"/>
      <c r="I2" s="70"/>
    </row>
    <row r="3" spans="1:9" ht="18">
      <c r="A3" s="225"/>
      <c r="B3" s="225"/>
      <c r="C3" s="225"/>
      <c r="D3" s="225"/>
      <c r="E3" s="225"/>
      <c r="F3" s="225"/>
      <c r="G3" s="225"/>
      <c r="H3" s="227"/>
      <c r="I3" s="189"/>
    </row>
    <row r="4" spans="1:9" ht="18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>
      <c r="A5" s="73"/>
      <c r="B5" s="74"/>
      <c r="C5" s="74"/>
      <c r="D5" s="75"/>
      <c r="E5" s="76"/>
      <c r="F5" s="111" t="s">
        <v>133</v>
      </c>
      <c r="G5" s="111"/>
      <c r="H5" s="77"/>
      <c r="I5" s="65"/>
    </row>
    <row r="6" spans="1:9" ht="15.75">
      <c r="A6" s="241" t="s">
        <v>42</v>
      </c>
      <c r="B6" s="236"/>
      <c r="C6" s="236"/>
      <c r="D6" s="236"/>
      <c r="E6" s="242"/>
      <c r="F6" s="108">
        <f>F7+F8</f>
        <v>7949410</v>
      </c>
      <c r="G6" s="108"/>
      <c r="H6" s="108"/>
      <c r="I6" s="189"/>
    </row>
    <row r="7" spans="1:9" ht="15.75">
      <c r="A7" s="230" t="s">
        <v>0</v>
      </c>
      <c r="B7" s="229"/>
      <c r="C7" s="229"/>
      <c r="D7" s="229"/>
      <c r="E7" s="237"/>
      <c r="F7" s="78">
        <v>7949410</v>
      </c>
      <c r="G7" s="78"/>
      <c r="H7" s="78"/>
      <c r="I7" s="189"/>
    </row>
    <row r="8" spans="1:9" ht="15.75">
      <c r="A8" s="239" t="s">
        <v>1</v>
      </c>
      <c r="B8" s="237"/>
      <c r="C8" s="237"/>
      <c r="D8" s="237"/>
      <c r="E8" s="237"/>
      <c r="F8" s="78">
        <v>0</v>
      </c>
      <c r="G8" s="78"/>
      <c r="H8" s="78"/>
      <c r="I8" s="189"/>
    </row>
    <row r="9" spans="1:9" ht="15.75">
      <c r="A9" s="109" t="s">
        <v>43</v>
      </c>
      <c r="B9" s="190"/>
      <c r="C9" s="190"/>
      <c r="D9" s="190"/>
      <c r="E9" s="190"/>
      <c r="F9" s="107">
        <f>F10+F11</f>
        <v>8385910</v>
      </c>
      <c r="G9" s="107"/>
      <c r="H9" s="107"/>
      <c r="I9" s="189"/>
    </row>
    <row r="10" spans="1:9" ht="15.75">
      <c r="A10" s="228" t="s">
        <v>2</v>
      </c>
      <c r="B10" s="229"/>
      <c r="C10" s="229"/>
      <c r="D10" s="229"/>
      <c r="E10" s="240"/>
      <c r="F10" s="79">
        <v>8368910</v>
      </c>
      <c r="G10" s="79"/>
      <c r="H10" s="79"/>
      <c r="I10" s="189"/>
    </row>
    <row r="11" spans="1:9" ht="15.75">
      <c r="A11" s="239" t="s">
        <v>3</v>
      </c>
      <c r="B11" s="237"/>
      <c r="C11" s="237"/>
      <c r="D11" s="237"/>
      <c r="E11" s="237"/>
      <c r="F11" s="79">
        <v>17000</v>
      </c>
      <c r="G11" s="79"/>
      <c r="H11" s="79"/>
      <c r="I11" s="189"/>
    </row>
    <row r="12" spans="1:9" ht="15.75">
      <c r="A12" s="235" t="s">
        <v>4</v>
      </c>
      <c r="B12" s="236"/>
      <c r="C12" s="236"/>
      <c r="D12" s="236"/>
      <c r="E12" s="236"/>
      <c r="F12" s="108">
        <v>436500</v>
      </c>
      <c r="G12" s="108">
        <f>+G6-G9</f>
        <v>0</v>
      </c>
      <c r="H12" s="108">
        <f>+H6-H9</f>
        <v>0</v>
      </c>
      <c r="I12" s="189"/>
    </row>
    <row r="13" spans="1:9" ht="18">
      <c r="A13" s="225"/>
      <c r="B13" s="226"/>
      <c r="C13" s="226"/>
      <c r="D13" s="226"/>
      <c r="E13" s="226"/>
      <c r="F13" s="227"/>
      <c r="G13" s="227"/>
      <c r="H13" s="227"/>
      <c r="I13" s="189"/>
    </row>
    <row r="14" spans="1:9" ht="39">
      <c r="A14" s="73"/>
      <c r="B14" s="74"/>
      <c r="C14" s="74"/>
      <c r="D14" s="75"/>
      <c r="E14" s="76"/>
      <c r="F14" s="111" t="s">
        <v>135</v>
      </c>
      <c r="G14" s="111" t="s">
        <v>120</v>
      </c>
      <c r="H14" s="77" t="s">
        <v>121</v>
      </c>
      <c r="I14" s="189"/>
    </row>
    <row r="15" spans="1:9" ht="15.75">
      <c r="A15" s="231" t="s">
        <v>5</v>
      </c>
      <c r="B15" s="232"/>
      <c r="C15" s="232"/>
      <c r="D15" s="232"/>
      <c r="E15" s="233"/>
      <c r="F15" s="81">
        <v>527189</v>
      </c>
      <c r="G15" s="81"/>
      <c r="H15" s="79"/>
      <c r="I15" s="189"/>
    </row>
    <row r="16" spans="1:9" ht="18">
      <c r="A16" s="234"/>
      <c r="B16" s="226"/>
      <c r="C16" s="226"/>
      <c r="D16" s="226"/>
      <c r="E16" s="226"/>
      <c r="F16" s="227"/>
      <c r="G16" s="227"/>
      <c r="H16" s="227"/>
      <c r="I16" s="189"/>
    </row>
    <row r="17" spans="1:9" ht="26.25">
      <c r="A17" s="73"/>
      <c r="B17" s="74"/>
      <c r="C17" s="74"/>
      <c r="D17" s="75"/>
      <c r="E17" s="76"/>
      <c r="F17" s="111" t="s">
        <v>134</v>
      </c>
      <c r="G17" s="111" t="s">
        <v>120</v>
      </c>
      <c r="H17" s="77" t="s">
        <v>121</v>
      </c>
      <c r="I17" s="189"/>
    </row>
    <row r="18" spans="1:9" ht="15.75">
      <c r="A18" s="230" t="s">
        <v>6</v>
      </c>
      <c r="B18" s="229"/>
      <c r="C18" s="229"/>
      <c r="D18" s="229"/>
      <c r="E18" s="229"/>
      <c r="F18" s="78"/>
      <c r="G18" s="78"/>
      <c r="H18" s="78"/>
      <c r="I18" s="189"/>
    </row>
    <row r="19" spans="1:9" ht="15.75">
      <c r="A19" s="230" t="s">
        <v>7</v>
      </c>
      <c r="B19" s="229"/>
      <c r="C19" s="229"/>
      <c r="D19" s="229"/>
      <c r="E19" s="229"/>
      <c r="F19" s="78"/>
      <c r="G19" s="78"/>
      <c r="H19" s="78"/>
      <c r="I19" s="189"/>
    </row>
    <row r="20" spans="1:9" ht="15.75">
      <c r="A20" s="228" t="s">
        <v>8</v>
      </c>
      <c r="B20" s="229"/>
      <c r="C20" s="229"/>
      <c r="D20" s="229"/>
      <c r="E20" s="229"/>
      <c r="F20" s="78"/>
      <c r="G20" s="78"/>
      <c r="H20" s="78"/>
      <c r="I20" s="189"/>
    </row>
    <row r="21" spans="1:9" ht="18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>
      <c r="A22" s="228" t="s">
        <v>9</v>
      </c>
      <c r="B22" s="229"/>
      <c r="C22" s="229"/>
      <c r="D22" s="229"/>
      <c r="E22" s="229"/>
      <c r="F22" s="78">
        <v>90689</v>
      </c>
      <c r="G22" s="78">
        <f>SUM(G12,G15,G20)</f>
        <v>0</v>
      </c>
      <c r="H22" s="78">
        <f>SUM(H12,H15,H20)</f>
        <v>0</v>
      </c>
      <c r="I22" s="189"/>
    </row>
    <row r="23" spans="1:9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>
      <selection activeCell="B10" sqref="B10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25" t="s">
        <v>10</v>
      </c>
      <c r="B1" s="225"/>
      <c r="C1" s="225"/>
      <c r="D1" s="225"/>
      <c r="E1" s="225"/>
      <c r="F1" s="225"/>
      <c r="G1" s="225"/>
      <c r="H1" s="225"/>
      <c r="I1" s="225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45">
        <v>2019</v>
      </c>
      <c r="C3" s="246"/>
      <c r="D3" s="247"/>
      <c r="E3" s="247"/>
      <c r="F3" s="247"/>
      <c r="G3" s="247"/>
      <c r="H3" s="247"/>
      <c r="I3" s="248"/>
    </row>
    <row r="4" spans="1:9" s="1" customFormat="1" ht="77.25" thickBot="1">
      <c r="A4" s="92" t="s">
        <v>13</v>
      </c>
      <c r="B4" s="18" t="s">
        <v>75</v>
      </c>
      <c r="C4" s="95" t="s">
        <v>76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95000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>
        <v>95000</v>
      </c>
      <c r="G6" s="112"/>
      <c r="H6" s="122"/>
      <c r="I6" s="123"/>
    </row>
    <row r="7" spans="1:9" s="1" customFormat="1">
      <c r="A7" s="103">
        <v>636</v>
      </c>
      <c r="B7" s="104"/>
      <c r="C7" s="124">
        <f>C8</f>
        <v>6368000</v>
      </c>
      <c r="D7" s="125"/>
      <c r="E7" s="126"/>
      <c r="F7" s="127">
        <f>F8</f>
        <v>321500</v>
      </c>
      <c r="G7" s="127"/>
      <c r="H7" s="128"/>
      <c r="I7" s="129"/>
    </row>
    <row r="8" spans="1:9" s="1" customFormat="1">
      <c r="A8" s="21">
        <v>6361</v>
      </c>
      <c r="B8" s="96"/>
      <c r="C8" s="119">
        <v>6368000</v>
      </c>
      <c r="D8" s="120"/>
      <c r="E8" s="121"/>
      <c r="F8" s="112">
        <v>321500</v>
      </c>
      <c r="G8" s="112"/>
      <c r="H8" s="122"/>
      <c r="I8" s="123"/>
    </row>
    <row r="9" spans="1:9" s="1" customFormat="1">
      <c r="A9" s="103"/>
      <c r="B9" s="104"/>
      <c r="C9" s="124"/>
      <c r="D9" s="125"/>
      <c r="E9" s="126"/>
      <c r="F9" s="127">
        <f>F10</f>
        <v>0</v>
      </c>
      <c r="G9" s="127"/>
      <c r="H9" s="128"/>
      <c r="I9" s="129"/>
    </row>
    <row r="10" spans="1:9" s="1" customFormat="1">
      <c r="A10" s="21"/>
      <c r="B10" s="96"/>
      <c r="C10" s="119"/>
      <c r="D10" s="120"/>
      <c r="E10" s="121"/>
      <c r="F10" s="112"/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371000</v>
      </c>
      <c r="F11" s="127">
        <f>F12</f>
        <v>0</v>
      </c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371000</v>
      </c>
      <c r="F12" s="112"/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67000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67000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2000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2000</v>
      </c>
      <c r="H16" s="134"/>
      <c r="I16" s="135"/>
    </row>
    <row r="17" spans="1:9" s="1" customFormat="1">
      <c r="A17" s="103">
        <v>671</v>
      </c>
      <c r="B17" s="105">
        <f>B18+B19+B20</f>
        <v>724910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 t="s">
        <v>118</v>
      </c>
      <c r="B18" s="22">
        <v>520010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 t="s">
        <v>117</v>
      </c>
      <c r="B19" s="22">
        <v>20500</v>
      </c>
      <c r="C19" s="133"/>
      <c r="D19" s="120"/>
      <c r="E19" s="120"/>
      <c r="F19" s="120"/>
      <c r="G19" s="120"/>
      <c r="H19" s="134"/>
      <c r="I19" s="135"/>
    </row>
    <row r="20" spans="1:9" s="1" customFormat="1">
      <c r="A20" s="26" t="s">
        <v>119</v>
      </c>
      <c r="B20" s="22">
        <v>184400</v>
      </c>
      <c r="C20" s="133"/>
      <c r="D20" s="120"/>
      <c r="E20" s="120"/>
      <c r="F20" s="120"/>
      <c r="G20" s="120"/>
      <c r="H20" s="134"/>
      <c r="I20" s="135"/>
    </row>
    <row r="21" spans="1:9" s="192" customFormat="1">
      <c r="A21" s="103">
        <v>721</v>
      </c>
      <c r="B21" s="105"/>
      <c r="C21" s="130"/>
      <c r="D21" s="125"/>
      <c r="E21" s="125"/>
      <c r="F21" s="125"/>
      <c r="G21" s="125"/>
      <c r="H21" s="131"/>
      <c r="I21" s="132"/>
    </row>
    <row r="22" spans="1:9" s="1" customFormat="1">
      <c r="A22" s="26">
        <v>7211</v>
      </c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33">
        <f>B5+B9+B11+B13+B15+B17</f>
        <v>724910</v>
      </c>
      <c r="C24" s="140">
        <f>C5+C7+C9+C11+C13+C15+C17</f>
        <v>6368000</v>
      </c>
      <c r="D24" s="140">
        <f t="shared" ref="D24:I24" si="0">D5+D9+D11+D13+D15+D17</f>
        <v>67000</v>
      </c>
      <c r="E24" s="140">
        <f>E5+E9+E11+E13+E15+E17</f>
        <v>371000</v>
      </c>
      <c r="F24" s="140">
        <f>F5+F7+F9+F11+F13+F15+F17</f>
        <v>416500</v>
      </c>
      <c r="G24" s="140">
        <f t="shared" si="0"/>
        <v>2000</v>
      </c>
      <c r="H24" s="140">
        <f>H21</f>
        <v>0</v>
      </c>
      <c r="I24" s="140">
        <f t="shared" si="0"/>
        <v>0</v>
      </c>
    </row>
    <row r="25" spans="1:9" s="1" customFormat="1" ht="28.5" customHeight="1" thickBot="1">
      <c r="A25" s="32" t="s">
        <v>111</v>
      </c>
      <c r="B25" s="249">
        <f>B24+C24+D24+E24+F24+G24+H24</f>
        <v>7949410</v>
      </c>
      <c r="C25" s="250"/>
      <c r="D25" s="250"/>
      <c r="E25" s="250"/>
      <c r="F25" s="250"/>
      <c r="G25" s="250"/>
      <c r="H25" s="250"/>
      <c r="I25" s="251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/>
      <c r="B27" s="245"/>
      <c r="C27" s="246"/>
      <c r="D27" s="247"/>
      <c r="E27" s="247"/>
      <c r="F27" s="247"/>
      <c r="G27" s="247"/>
      <c r="H27" s="247"/>
      <c r="I27" s="248"/>
    </row>
    <row r="28" spans="1:9" ht="13.5" thickBot="1">
      <c r="A28" s="94"/>
      <c r="B28" s="18"/>
      <c r="C28" s="95"/>
      <c r="D28" s="19"/>
      <c r="E28" s="19"/>
      <c r="F28" s="19"/>
      <c r="G28" s="19"/>
      <c r="H28" s="19"/>
      <c r="I28" s="20"/>
    </row>
    <row r="29" spans="1:9">
      <c r="A29" s="3"/>
      <c r="B29" s="4"/>
      <c r="C29" s="4"/>
      <c r="D29" s="5"/>
      <c r="E29" s="6"/>
      <c r="F29" s="7"/>
      <c r="G29" s="7"/>
      <c r="H29" s="8"/>
      <c r="I29" s="9"/>
    </row>
    <row r="30" spans="1:9">
      <c r="A30" s="21"/>
      <c r="B30" s="96"/>
      <c r="C30" s="96"/>
      <c r="D30" s="23"/>
      <c r="E30" s="97"/>
      <c r="F30" s="98"/>
      <c r="G30" s="98"/>
      <c r="H30" s="99"/>
      <c r="I30" s="100"/>
    </row>
    <row r="31" spans="1:9">
      <c r="A31" s="21"/>
      <c r="B31" s="96"/>
      <c r="C31" s="96"/>
      <c r="D31" s="23"/>
      <c r="E31" s="97"/>
      <c r="F31" s="98"/>
      <c r="G31" s="98"/>
      <c r="H31" s="99"/>
      <c r="I31" s="100"/>
    </row>
    <row r="32" spans="1:9">
      <c r="A32" s="21"/>
      <c r="B32" s="22"/>
      <c r="C32" s="22"/>
      <c r="D32" s="23"/>
      <c r="E32" s="23"/>
      <c r="F32" s="23"/>
      <c r="G32" s="23"/>
      <c r="H32" s="24"/>
      <c r="I32" s="25"/>
    </row>
    <row r="33" spans="1:9">
      <c r="A33" s="21"/>
      <c r="B33" s="22"/>
      <c r="C33" s="22"/>
      <c r="D33" s="23"/>
      <c r="E33" s="23"/>
      <c r="F33" s="23"/>
      <c r="G33" s="23"/>
      <c r="H33" s="24"/>
      <c r="I33" s="25"/>
    </row>
    <row r="34" spans="1:9">
      <c r="A34" s="21"/>
      <c r="B34" s="22"/>
      <c r="C34" s="22"/>
      <c r="D34" s="23"/>
      <c r="E34" s="23"/>
      <c r="F34" s="23"/>
      <c r="G34" s="23"/>
      <c r="H34" s="24"/>
      <c r="I34" s="25"/>
    </row>
    <row r="35" spans="1:9">
      <c r="A35" s="21"/>
      <c r="B35" s="22"/>
      <c r="C35" s="22"/>
      <c r="D35" s="23"/>
      <c r="E35" s="23"/>
      <c r="F35" s="23"/>
      <c r="G35" s="23"/>
      <c r="H35" s="24"/>
      <c r="I35" s="25"/>
    </row>
    <row r="36" spans="1:9">
      <c r="A36" s="21"/>
      <c r="B36" s="22"/>
      <c r="C36" s="22"/>
      <c r="D36" s="23"/>
      <c r="E36" s="23"/>
      <c r="F36" s="23"/>
      <c r="G36" s="23"/>
      <c r="H36" s="24"/>
      <c r="I36" s="25"/>
    </row>
    <row r="37" spans="1:9">
      <c r="A37" s="26"/>
      <c r="B37" s="22"/>
      <c r="C37" s="22"/>
      <c r="D37" s="23"/>
      <c r="E37" s="23"/>
      <c r="F37" s="23"/>
      <c r="G37" s="23"/>
      <c r="H37" s="24"/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/>
      <c r="B40" s="33"/>
      <c r="C40" s="33"/>
      <c r="D40" s="33"/>
      <c r="E40" s="33"/>
      <c r="F40" s="33"/>
      <c r="G40" s="33"/>
      <c r="H40" s="33"/>
      <c r="I40" s="33"/>
    </row>
    <row r="41" spans="1:9" s="1" customFormat="1" ht="28.5" customHeight="1" thickBot="1">
      <c r="A41" s="32"/>
      <c r="B41" s="249"/>
      <c r="C41" s="250"/>
      <c r="D41" s="250"/>
      <c r="E41" s="250"/>
      <c r="F41" s="250"/>
      <c r="G41" s="250"/>
      <c r="H41" s="250"/>
      <c r="I41" s="251"/>
    </row>
    <row r="42" spans="1:9" ht="13.5" thickBot="1">
      <c r="E42" s="36"/>
      <c r="F42" s="37"/>
    </row>
    <row r="43" spans="1:9" ht="16.5" thickBot="1">
      <c r="A43" s="93"/>
      <c r="B43" s="245"/>
      <c r="C43" s="246"/>
      <c r="D43" s="247"/>
      <c r="E43" s="247"/>
      <c r="F43" s="247"/>
      <c r="G43" s="247"/>
      <c r="H43" s="247"/>
      <c r="I43" s="248"/>
    </row>
    <row r="44" spans="1:9" ht="13.5" thickBot="1">
      <c r="A44" s="94"/>
      <c r="B44" s="18"/>
      <c r="C44" s="95"/>
      <c r="D44" s="19"/>
      <c r="E44" s="19"/>
      <c r="F44" s="19"/>
      <c r="G44" s="19"/>
      <c r="H44" s="19"/>
      <c r="I44" s="20"/>
    </row>
    <row r="45" spans="1:9">
      <c r="A45" s="3"/>
      <c r="B45" s="4"/>
      <c r="C45" s="4"/>
      <c r="D45" s="5"/>
      <c r="E45" s="6"/>
      <c r="F45" s="7"/>
      <c r="G45" s="7"/>
      <c r="H45" s="8"/>
      <c r="I45" s="9"/>
    </row>
    <row r="46" spans="1:9">
      <c r="A46" s="21"/>
      <c r="B46" s="96"/>
      <c r="C46" s="96"/>
      <c r="D46" s="23"/>
      <c r="E46" s="97"/>
      <c r="F46" s="98"/>
      <c r="G46" s="98"/>
      <c r="H46" s="99"/>
      <c r="I46" s="100"/>
    </row>
    <row r="47" spans="1:9">
      <c r="A47" s="21"/>
      <c r="B47" s="22"/>
      <c r="C47" s="22"/>
      <c r="D47" s="23"/>
      <c r="E47" s="23"/>
      <c r="F47" s="187"/>
      <c r="G47" s="23"/>
      <c r="H47" s="24"/>
      <c r="I47" s="25"/>
    </row>
    <row r="48" spans="1:9">
      <c r="A48" s="21"/>
      <c r="B48" s="22"/>
      <c r="C48" s="22"/>
      <c r="D48" s="23"/>
      <c r="E48" s="23"/>
      <c r="F48" s="23"/>
      <c r="G48" s="23"/>
      <c r="H48" s="24"/>
      <c r="I48" s="25"/>
    </row>
    <row r="49" spans="1:9">
      <c r="A49" s="21"/>
      <c r="B49" s="22"/>
      <c r="C49" s="22"/>
      <c r="D49" s="23"/>
      <c r="E49" s="23"/>
      <c r="F49" s="23"/>
      <c r="G49" s="23"/>
      <c r="H49" s="24"/>
      <c r="I49" s="25"/>
    </row>
    <row r="50" spans="1:9">
      <c r="A50" s="21"/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/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1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/>
      <c r="B55" s="33"/>
      <c r="C55" s="33"/>
      <c r="D55" s="33"/>
      <c r="E55" s="33"/>
      <c r="F55" s="33"/>
      <c r="G55" s="33"/>
      <c r="H55" s="33"/>
      <c r="I55" s="33"/>
    </row>
    <row r="56" spans="1:9" s="1" customFormat="1" ht="28.5" customHeight="1" thickBot="1">
      <c r="A56" s="32"/>
      <c r="B56" s="249"/>
      <c r="C56" s="250"/>
      <c r="D56" s="250"/>
      <c r="E56" s="250"/>
      <c r="F56" s="250"/>
      <c r="G56" s="250"/>
      <c r="H56" s="250"/>
      <c r="I56" s="251"/>
    </row>
    <row r="57" spans="1:9" ht="13.5" customHeight="1">
      <c r="D57" s="38"/>
      <c r="E57" s="36"/>
      <c r="F57" s="39"/>
    </row>
    <row r="58" spans="1:9" ht="13.5" customHeight="1">
      <c r="D58" s="38"/>
      <c r="E58" s="40"/>
      <c r="F58" s="41"/>
    </row>
    <row r="59" spans="1:9" ht="13.5" customHeight="1">
      <c r="E59" s="42"/>
      <c r="F59" s="43"/>
    </row>
    <row r="60" spans="1:9" ht="13.5" customHeight="1">
      <c r="E60" s="44"/>
      <c r="F60" s="45"/>
    </row>
    <row r="61" spans="1:9" ht="13.5" customHeight="1">
      <c r="E61" s="36"/>
      <c r="F61" s="37"/>
    </row>
    <row r="62" spans="1:9" ht="28.5" customHeight="1">
      <c r="D62" s="38"/>
      <c r="E62" s="36"/>
      <c r="F62" s="46"/>
    </row>
    <row r="63" spans="1:9" ht="13.5" customHeight="1">
      <c r="D63" s="38"/>
      <c r="E63" s="36"/>
      <c r="F63" s="41"/>
    </row>
    <row r="64" spans="1:9" ht="13.5" customHeight="1">
      <c r="E64" s="36"/>
      <c r="F64" s="37"/>
    </row>
    <row r="65" spans="2:6" ht="13.5" customHeight="1">
      <c r="E65" s="36"/>
      <c r="F65" s="45"/>
    </row>
    <row r="66" spans="2:6" ht="13.5" customHeight="1">
      <c r="E66" s="36"/>
      <c r="F66" s="37"/>
    </row>
    <row r="67" spans="2:6" ht="22.5" customHeight="1">
      <c r="E67" s="36"/>
      <c r="F67" s="47"/>
    </row>
    <row r="68" spans="2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2:6" ht="13.5" customHeight="1">
      <c r="D70" s="38"/>
      <c r="E70" s="42"/>
      <c r="F70" s="49"/>
    </row>
    <row r="71" spans="2:6" ht="13.5" customHeight="1">
      <c r="D71" s="38"/>
      <c r="E71" s="44"/>
      <c r="F71" s="41"/>
    </row>
    <row r="72" spans="2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2:6" ht="13.5" customHeight="1">
      <c r="D74" s="38"/>
      <c r="E74" s="36"/>
      <c r="F74" s="48"/>
    </row>
    <row r="75" spans="2:6" ht="13.5" customHeight="1">
      <c r="D75" s="38"/>
      <c r="E75" s="44"/>
      <c r="F75" s="41"/>
    </row>
    <row r="76" spans="2:6" ht="13.5" customHeight="1">
      <c r="E76" s="42"/>
      <c r="F76" s="37"/>
    </row>
    <row r="77" spans="2:6" ht="13.5" customHeight="1">
      <c r="D77" s="38"/>
      <c r="E77" s="42"/>
      <c r="F77" s="48"/>
    </row>
    <row r="78" spans="2:6" ht="22.5" customHeight="1">
      <c r="E78" s="44"/>
      <c r="F78" s="47"/>
    </row>
    <row r="79" spans="2:6" ht="13.5" customHeight="1">
      <c r="E79" s="36"/>
      <c r="F79" s="37"/>
    </row>
    <row r="80" spans="2:6" ht="13.5" customHeight="1">
      <c r="E80" s="44"/>
      <c r="F80" s="41"/>
    </row>
    <row r="81" spans="1:6" ht="13.5" customHeight="1">
      <c r="E81" s="36"/>
      <c r="F81" s="37"/>
    </row>
    <row r="82" spans="1:6" ht="13.5" customHeight="1">
      <c r="E82" s="36"/>
      <c r="F82" s="37"/>
    </row>
    <row r="83" spans="1:6" ht="13.5" customHeight="1">
      <c r="A83" s="38"/>
      <c r="E83" s="50"/>
      <c r="F83" s="48"/>
    </row>
    <row r="84" spans="1:6" ht="13.5" customHeight="1">
      <c r="B84" s="38"/>
      <c r="C84" s="38"/>
      <c r="D84" s="38"/>
      <c r="E84" s="51"/>
      <c r="F84" s="48"/>
    </row>
    <row r="85" spans="1:6" ht="13.5" customHeight="1">
      <c r="B85" s="38"/>
      <c r="C85" s="38"/>
      <c r="D85" s="38"/>
      <c r="E85" s="51"/>
      <c r="F85" s="39"/>
    </row>
    <row r="86" spans="1:6" ht="13.5" customHeight="1">
      <c r="B86" s="38"/>
      <c r="C86" s="38"/>
      <c r="D86" s="38"/>
      <c r="E86" s="44"/>
      <c r="F86" s="45"/>
    </row>
    <row r="87" spans="1:6">
      <c r="E87" s="36"/>
      <c r="F87" s="37"/>
    </row>
    <row r="88" spans="1:6">
      <c r="B88" s="38"/>
      <c r="C88" s="38"/>
      <c r="E88" s="36"/>
      <c r="F88" s="48"/>
    </row>
    <row r="89" spans="1:6">
      <c r="D89" s="38"/>
      <c r="E89" s="36"/>
      <c r="F89" s="39"/>
    </row>
    <row r="90" spans="1:6">
      <c r="D90" s="38"/>
      <c r="E90" s="44"/>
      <c r="F90" s="41"/>
    </row>
    <row r="91" spans="1:6">
      <c r="E91" s="36"/>
      <c r="F91" s="37"/>
    </row>
    <row r="92" spans="1:6">
      <c r="E92" s="36"/>
      <c r="F92" s="37"/>
    </row>
    <row r="93" spans="1:6">
      <c r="E93" s="52"/>
      <c r="F93" s="53"/>
    </row>
    <row r="94" spans="1:6">
      <c r="E94" s="36"/>
      <c r="F94" s="37"/>
    </row>
    <row r="95" spans="1:6">
      <c r="E95" s="36"/>
      <c r="F95" s="37"/>
    </row>
    <row r="96" spans="1:6">
      <c r="E96" s="36"/>
      <c r="F96" s="37"/>
    </row>
    <row r="97" spans="1:6">
      <c r="E97" s="44"/>
      <c r="F97" s="41"/>
    </row>
    <row r="98" spans="1:6">
      <c r="E98" s="36"/>
      <c r="F98" s="37"/>
    </row>
    <row r="99" spans="1:6">
      <c r="E99" s="44"/>
      <c r="F99" s="41"/>
    </row>
    <row r="100" spans="1:6">
      <c r="E100" s="36"/>
      <c r="F100" s="37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1:6">
      <c r="D105" s="38"/>
      <c r="E105" s="36"/>
      <c r="F105" s="39"/>
    </row>
    <row r="106" spans="1:6">
      <c r="E106" s="57"/>
      <c r="F106" s="58"/>
    </row>
    <row r="107" spans="1:6">
      <c r="E107" s="36"/>
      <c r="F107" s="37"/>
    </row>
    <row r="108" spans="1:6">
      <c r="E108" s="52"/>
      <c r="F108" s="53"/>
    </row>
    <row r="109" spans="1:6">
      <c r="E109" s="52"/>
      <c r="F109" s="53"/>
    </row>
    <row r="110" spans="1:6">
      <c r="E110" s="36"/>
      <c r="F110" s="37"/>
    </row>
    <row r="111" spans="1:6">
      <c r="E111" s="44"/>
      <c r="F111" s="41"/>
    </row>
    <row r="112" spans="1:6">
      <c r="E112" s="36"/>
      <c r="F112" s="37"/>
    </row>
    <row r="113" spans="4:6">
      <c r="E113" s="36"/>
      <c r="F113" s="37"/>
    </row>
    <row r="114" spans="4:6">
      <c r="E114" s="44"/>
      <c r="F114" s="41"/>
    </row>
    <row r="115" spans="4:6">
      <c r="E115" s="36"/>
      <c r="F115" s="37"/>
    </row>
    <row r="116" spans="4:6">
      <c r="E116" s="52"/>
      <c r="F116" s="53"/>
    </row>
    <row r="117" spans="4:6">
      <c r="E117" s="44"/>
      <c r="F117" s="58"/>
    </row>
    <row r="118" spans="4:6">
      <c r="E118" s="42"/>
      <c r="F118" s="53"/>
    </row>
    <row r="119" spans="4:6">
      <c r="E119" s="44"/>
      <c r="F119" s="41"/>
    </row>
    <row r="120" spans="4:6">
      <c r="E120" s="36"/>
      <c r="F120" s="37"/>
    </row>
    <row r="121" spans="4:6">
      <c r="D121" s="38"/>
      <c r="E121" s="36"/>
      <c r="F121" s="39"/>
    </row>
    <row r="122" spans="4:6">
      <c r="E122" s="42"/>
      <c r="F122" s="41"/>
    </row>
    <row r="123" spans="4:6">
      <c r="E123" s="42"/>
      <c r="F123" s="53"/>
    </row>
    <row r="124" spans="4:6">
      <c r="D124" s="38"/>
      <c r="E124" s="42"/>
      <c r="F124" s="59"/>
    </row>
    <row r="125" spans="4:6">
      <c r="D125" s="38"/>
      <c r="E125" s="44"/>
      <c r="F125" s="45"/>
    </row>
    <row r="126" spans="4:6">
      <c r="E126" s="36"/>
      <c r="F126" s="37"/>
    </row>
    <row r="127" spans="4:6">
      <c r="E127" s="57"/>
      <c r="F127" s="60"/>
    </row>
    <row r="128" spans="4:6" ht="11.25" customHeight="1">
      <c r="E128" s="52"/>
      <c r="F128" s="53"/>
    </row>
    <row r="129" spans="1:6" ht="24" customHeight="1">
      <c r="B129" s="38"/>
      <c r="C129" s="38"/>
      <c r="E129" s="52"/>
      <c r="F129" s="61"/>
    </row>
    <row r="130" spans="1:6" ht="15" customHeight="1">
      <c r="D130" s="38"/>
      <c r="E130" s="52"/>
      <c r="F130" s="61"/>
    </row>
    <row r="131" spans="1:6" ht="11.25" customHeight="1">
      <c r="E131" s="57"/>
      <c r="F131" s="58"/>
    </row>
    <row r="132" spans="1:6">
      <c r="E132" s="52"/>
      <c r="F132" s="53"/>
    </row>
    <row r="133" spans="1:6" ht="13.5" customHeight="1">
      <c r="B133" s="38"/>
      <c r="C133" s="38"/>
      <c r="E133" s="52"/>
      <c r="F133" s="62"/>
    </row>
    <row r="134" spans="1:6" ht="12.75" customHeight="1">
      <c r="D134" s="38"/>
      <c r="E134" s="52"/>
      <c r="F134" s="39"/>
    </row>
    <row r="135" spans="1:6" ht="12.75" customHeight="1">
      <c r="D135" s="38"/>
      <c r="E135" s="44"/>
      <c r="F135" s="45"/>
    </row>
    <row r="136" spans="1:6">
      <c r="E136" s="36"/>
      <c r="F136" s="37"/>
    </row>
    <row r="137" spans="1:6">
      <c r="D137" s="38"/>
      <c r="E137" s="36"/>
      <c r="F137" s="59"/>
    </row>
    <row r="138" spans="1:6">
      <c r="E138" s="57"/>
      <c r="F138" s="58"/>
    </row>
    <row r="139" spans="1:6">
      <c r="E139" s="52"/>
      <c r="F139" s="53"/>
    </row>
    <row r="140" spans="1:6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>
      <c r="A143" s="38"/>
      <c r="B143" s="38"/>
      <c r="C143" s="38"/>
      <c r="E143" s="50"/>
      <c r="F143" s="39"/>
    </row>
    <row r="144" spans="1:6">
      <c r="D144" s="38"/>
      <c r="E144" s="36"/>
      <c r="F144" s="48"/>
    </row>
    <row r="145" spans="1:6">
      <c r="E145" s="40"/>
      <c r="F145" s="41"/>
    </row>
    <row r="146" spans="1:6">
      <c r="B146" s="38"/>
      <c r="C146" s="38"/>
      <c r="E146" s="36"/>
      <c r="F146" s="39"/>
    </row>
    <row r="147" spans="1:6">
      <c r="D147" s="38"/>
      <c r="E147" s="36"/>
      <c r="F147" s="39"/>
    </row>
    <row r="148" spans="1:6">
      <c r="E148" s="44"/>
      <c r="F148" s="45"/>
    </row>
    <row r="149" spans="1:6" ht="22.5" customHeight="1">
      <c r="D149" s="38"/>
      <c r="E149" s="36"/>
      <c r="F149" s="46"/>
    </row>
    <row r="150" spans="1:6">
      <c r="E150" s="36"/>
      <c r="F150" s="45"/>
    </row>
    <row r="151" spans="1:6">
      <c r="B151" s="38"/>
      <c r="C151" s="38"/>
      <c r="E151" s="42"/>
      <c r="F151" s="48"/>
    </row>
    <row r="152" spans="1:6">
      <c r="D152" s="38"/>
      <c r="E152" s="42"/>
      <c r="F152" s="49"/>
    </row>
    <row r="153" spans="1:6">
      <c r="E153" s="44"/>
      <c r="F153" s="41"/>
    </row>
    <row r="154" spans="1:6" ht="13.5" customHeight="1">
      <c r="A154" s="38"/>
      <c r="E154" s="50"/>
      <c r="F154" s="48"/>
    </row>
    <row r="155" spans="1:6" ht="13.5" customHeight="1">
      <c r="B155" s="38"/>
      <c r="C155" s="38"/>
      <c r="E155" s="36"/>
      <c r="F155" s="48"/>
    </row>
    <row r="156" spans="1:6" ht="13.5" customHeight="1">
      <c r="D156" s="38"/>
      <c r="E156" s="36"/>
      <c r="F156" s="39"/>
    </row>
    <row r="157" spans="1:6">
      <c r="D157" s="38"/>
      <c r="E157" s="44"/>
      <c r="F157" s="41"/>
    </row>
    <row r="158" spans="1:6">
      <c r="D158" s="38"/>
      <c r="E158" s="36"/>
      <c r="F158" s="39"/>
    </row>
    <row r="159" spans="1:6">
      <c r="E159" s="57"/>
      <c r="F159" s="58"/>
    </row>
    <row r="160" spans="1:6">
      <c r="D160" s="38"/>
      <c r="E160" s="42"/>
      <c r="F160" s="59"/>
    </row>
    <row r="161" spans="1:6">
      <c r="D161" s="38"/>
      <c r="E161" s="44"/>
      <c r="F161" s="45"/>
    </row>
    <row r="162" spans="1:6">
      <c r="E162" s="57"/>
      <c r="F162" s="64"/>
    </row>
    <row r="163" spans="1:6">
      <c r="B163" s="38"/>
      <c r="C163" s="38"/>
      <c r="E163" s="52"/>
      <c r="F163" s="62"/>
    </row>
    <row r="164" spans="1:6">
      <c r="D164" s="38"/>
      <c r="E164" s="52"/>
      <c r="F164" s="39"/>
    </row>
    <row r="165" spans="1:6">
      <c r="D165" s="38"/>
      <c r="E165" s="44"/>
      <c r="F165" s="45"/>
    </row>
    <row r="166" spans="1:6">
      <c r="D166" s="38"/>
      <c r="E166" s="44"/>
      <c r="F166" s="45"/>
    </row>
    <row r="167" spans="1:6">
      <c r="E167" s="36"/>
      <c r="F167" s="37"/>
    </row>
    <row r="168" spans="1:6" s="65" customFormat="1" ht="18" customHeight="1">
      <c r="A168" s="243"/>
      <c r="B168" s="244"/>
      <c r="C168" s="244"/>
      <c r="D168" s="244"/>
      <c r="E168" s="244"/>
      <c r="F168" s="244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</row>
    <row r="177" spans="1:6">
      <c r="A177" s="38"/>
      <c r="B177" s="38"/>
      <c r="C177" s="38"/>
      <c r="D177" s="38"/>
      <c r="E177" s="68"/>
      <c r="F177" s="12"/>
    </row>
    <row r="178" spans="1:6">
      <c r="A178" s="38"/>
      <c r="B178" s="38"/>
      <c r="C178" s="38"/>
      <c r="D178" s="38"/>
      <c r="E178" s="68"/>
      <c r="F178" s="69"/>
    </row>
    <row r="179" spans="1:6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1:6" ht="22.5" customHeight="1">
      <c r="E181" s="44"/>
      <c r="F181" s="47"/>
    </row>
  </sheetData>
  <mergeCells count="8">
    <mergeCell ref="A168:F168"/>
    <mergeCell ref="B3:I3"/>
    <mergeCell ref="B56:I56"/>
    <mergeCell ref="A1:I1"/>
    <mergeCell ref="B25:I25"/>
    <mergeCell ref="B27:I27"/>
    <mergeCell ref="B41:I41"/>
    <mergeCell ref="B43:I43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8"/>
  <sheetViews>
    <sheetView workbookViewId="0">
      <pane ySplit="3" topLeftCell="A208" activePane="bottomLeft" state="frozen"/>
      <selection pane="bottomLeft" activeCell="P162" sqref="P162"/>
    </sheetView>
  </sheetViews>
  <sheetFormatPr defaultColWidth="11.42578125" defaultRowHeight="12.75"/>
  <cols>
    <col min="1" max="1" width="10.140625" style="88" customWidth="1"/>
    <col min="2" max="2" width="37.85546875" style="89" customWidth="1"/>
    <col min="3" max="3" width="14.140625" style="2" customWidth="1"/>
    <col min="4" max="5" width="11.28515625" style="2" customWidth="1"/>
    <col min="6" max="6" width="9.140625" style="2" bestFit="1" customWidth="1"/>
    <col min="7" max="7" width="8.85546875" style="2" customWidth="1"/>
    <col min="8" max="8" width="10.5703125" style="2" customWidth="1"/>
    <col min="9" max="9" width="7.42578125" style="2" customWidth="1"/>
    <col min="10" max="10" width="6.28515625" style="2" customWidth="1"/>
    <col min="11" max="11" width="9.42578125" style="2" customWidth="1"/>
    <col min="12" max="12" width="12.85546875" style="2" hidden="1" customWidth="1"/>
    <col min="13" max="13" width="5.28515625" style="2" customWidth="1"/>
    <col min="14" max="14" width="11.42578125" style="2" customWidth="1"/>
    <col min="15" max="15" width="12.85546875" style="2" hidden="1" customWidth="1"/>
    <col min="16" max="16" width="9.7109375" style="2" customWidth="1"/>
    <col min="17" max="16384" width="11.42578125" style="10"/>
  </cols>
  <sheetData>
    <row r="1" spans="1:16" ht="24" customHeight="1">
      <c r="A1" s="263" t="s">
        <v>21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10"/>
      <c r="O1" s="10"/>
      <c r="P1" s="10"/>
    </row>
    <row r="2" spans="1:16" s="12" customFormat="1" ht="51">
      <c r="A2" s="90" t="s">
        <v>22</v>
      </c>
      <c r="B2" s="90" t="s">
        <v>23</v>
      </c>
      <c r="C2" s="11" t="s">
        <v>126</v>
      </c>
      <c r="D2" s="90" t="s">
        <v>75</v>
      </c>
      <c r="E2" s="90" t="s">
        <v>102</v>
      </c>
      <c r="F2" s="90" t="s">
        <v>14</v>
      </c>
      <c r="G2" s="90" t="s">
        <v>15</v>
      </c>
      <c r="H2" s="90" t="s">
        <v>103</v>
      </c>
      <c r="I2" s="90" t="s">
        <v>24</v>
      </c>
      <c r="J2" s="90" t="s">
        <v>104</v>
      </c>
      <c r="K2" s="11" t="s">
        <v>105</v>
      </c>
      <c r="L2" s="11"/>
      <c r="M2" s="11"/>
      <c r="N2" s="11"/>
      <c r="O2" s="11"/>
      <c r="P2" s="11"/>
    </row>
    <row r="3" spans="1:16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>
      <c r="A4" s="150"/>
      <c r="B4" s="156" t="s">
        <v>108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>
      <c r="A5" s="150"/>
      <c r="B5" s="151" t="s">
        <v>109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>
      <c r="A6" s="253" t="s">
        <v>84</v>
      </c>
      <c r="B6" s="253"/>
      <c r="C6" s="158">
        <f>SUM(D6:K6)</f>
        <v>6365000</v>
      </c>
      <c r="D6" s="158">
        <f t="shared" ref="D6:J6" si="0">D8</f>
        <v>0</v>
      </c>
      <c r="E6" s="158">
        <f t="shared" si="0"/>
        <v>6365000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/>
      <c r="O6" s="158"/>
      <c r="P6" s="158"/>
    </row>
    <row r="7" spans="1:16" s="12" customFormat="1" ht="12.75" customHeight="1">
      <c r="A7" s="141" t="s">
        <v>80</v>
      </c>
      <c r="B7" s="159" t="s">
        <v>81</v>
      </c>
      <c r="C7" s="160">
        <f t="shared" ref="C7:C24" si="1">SUM(D7:K7)</f>
        <v>6365000</v>
      </c>
      <c r="D7" s="160">
        <f t="shared" ref="D7:J7" si="2">D8</f>
        <v>0</v>
      </c>
      <c r="E7" s="160">
        <f t="shared" si="2"/>
        <v>6365000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/>
      <c r="N7" s="160"/>
      <c r="O7" s="160"/>
      <c r="P7" s="160"/>
    </row>
    <row r="8" spans="1:16" s="12" customFormat="1">
      <c r="A8" s="144">
        <v>3</v>
      </c>
      <c r="B8" s="161" t="s">
        <v>25</v>
      </c>
      <c r="C8" s="162">
        <f t="shared" si="1"/>
        <v>6365000</v>
      </c>
      <c r="D8" s="162">
        <f t="shared" ref="D8:J8" si="3">D9+D19</f>
        <v>0</v>
      </c>
      <c r="E8" s="162">
        <f t="shared" si="3"/>
        <v>6365000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/>
      <c r="N8" s="162"/>
      <c r="O8" s="162"/>
      <c r="P8" s="162"/>
    </row>
    <row r="9" spans="1:16" s="12" customFormat="1">
      <c r="A9" s="147">
        <v>31</v>
      </c>
      <c r="B9" s="148" t="s">
        <v>26</v>
      </c>
      <c r="C9" s="149">
        <f t="shared" si="1"/>
        <v>5952000</v>
      </c>
      <c r="D9" s="149">
        <f>D10+D14+D16</f>
        <v>0</v>
      </c>
      <c r="E9" s="149">
        <f>E10+E14+E16</f>
        <v>5952000</v>
      </c>
      <c r="F9" s="149">
        <f t="shared" ref="F9:J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/>
      <c r="M9" s="149"/>
      <c r="N9" s="149"/>
      <c r="O9" s="149"/>
      <c r="P9" s="149"/>
    </row>
    <row r="10" spans="1:16">
      <c r="A10" s="150">
        <v>311</v>
      </c>
      <c r="B10" s="151" t="s">
        <v>27</v>
      </c>
      <c r="C10" s="163">
        <f t="shared" si="1"/>
        <v>5050000</v>
      </c>
      <c r="D10" s="163">
        <f t="shared" ref="D10:J10" si="5">D11+D12+D13</f>
        <v>0</v>
      </c>
      <c r="E10" s="163">
        <f t="shared" si="5"/>
        <v>5050000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/>
      <c r="M10" s="163"/>
      <c r="N10" s="163"/>
      <c r="O10" s="163"/>
      <c r="P10" s="163"/>
    </row>
    <row r="11" spans="1:16" ht="12.75" customHeight="1">
      <c r="A11" s="153">
        <v>3111</v>
      </c>
      <c r="B11" s="154" t="s">
        <v>44</v>
      </c>
      <c r="C11" s="152">
        <f>SUM(D11:K11)</f>
        <v>4900000</v>
      </c>
      <c r="D11" s="152">
        <v>0</v>
      </c>
      <c r="E11" s="152">
        <v>4900000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 customHeight="1">
      <c r="A12" s="153">
        <v>3113</v>
      </c>
      <c r="B12" s="154" t="s">
        <v>45</v>
      </c>
      <c r="C12" s="152">
        <f t="shared" si="1"/>
        <v>100000</v>
      </c>
      <c r="D12" s="152">
        <v>0</v>
      </c>
      <c r="E12" s="152">
        <v>100000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ht="12.75" customHeight="1">
      <c r="A13" s="153">
        <v>3114</v>
      </c>
      <c r="B13" s="154" t="s">
        <v>46</v>
      </c>
      <c r="C13" s="152">
        <f t="shared" si="1"/>
        <v>50000</v>
      </c>
      <c r="D13" s="152">
        <v>0</v>
      </c>
      <c r="E13" s="152">
        <v>50000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2.75" customHeight="1">
      <c r="A14" s="150">
        <v>312</v>
      </c>
      <c r="B14" s="151" t="s">
        <v>28</v>
      </c>
      <c r="C14" s="163">
        <f t="shared" si="1"/>
        <v>165000</v>
      </c>
      <c r="D14" s="163">
        <v>0</v>
      </c>
      <c r="E14" s="163">
        <f>E15</f>
        <v>165000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/>
      <c r="M14" s="163"/>
      <c r="N14" s="163"/>
      <c r="O14" s="163"/>
      <c r="P14" s="163"/>
    </row>
    <row r="15" spans="1:16" ht="12.75" customHeight="1">
      <c r="A15" s="153">
        <v>3121</v>
      </c>
      <c r="B15" s="154" t="s">
        <v>28</v>
      </c>
      <c r="C15" s="152">
        <f t="shared" si="1"/>
        <v>165000</v>
      </c>
      <c r="D15" s="152">
        <v>0</v>
      </c>
      <c r="E15" s="152">
        <v>165000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0">
        <v>313</v>
      </c>
      <c r="B16" s="151" t="s">
        <v>29</v>
      </c>
      <c r="C16" s="163">
        <f t="shared" si="1"/>
        <v>737000</v>
      </c>
      <c r="D16" s="163">
        <f t="shared" ref="D16:J16" si="7">D17+D18</f>
        <v>0</v>
      </c>
      <c r="E16" s="163">
        <f t="shared" si="7"/>
        <v>737000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/>
      <c r="M16" s="163"/>
      <c r="N16" s="163"/>
      <c r="O16" s="163"/>
      <c r="P16" s="163"/>
    </row>
    <row r="17" spans="1:16" ht="12.75" customHeight="1">
      <c r="A17" s="153">
        <v>3132</v>
      </c>
      <c r="B17" s="154" t="s">
        <v>47</v>
      </c>
      <c r="C17" s="152">
        <f t="shared" si="1"/>
        <v>730000</v>
      </c>
      <c r="D17" s="152">
        <v>0</v>
      </c>
      <c r="E17" s="152">
        <v>730000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customHeight="1">
      <c r="A18" s="153">
        <v>3133</v>
      </c>
      <c r="B18" s="154" t="s">
        <v>48</v>
      </c>
      <c r="C18" s="152">
        <f t="shared" si="1"/>
        <v>7000</v>
      </c>
      <c r="D18" s="152">
        <v>0</v>
      </c>
      <c r="E18" s="152">
        <v>7000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>
      <c r="A19" s="147">
        <v>32</v>
      </c>
      <c r="B19" s="148" t="s">
        <v>30</v>
      </c>
      <c r="C19" s="149">
        <f t="shared" si="1"/>
        <v>413000</v>
      </c>
      <c r="D19" s="149">
        <f t="shared" ref="D19:J19" si="8">D20+D22</f>
        <v>0</v>
      </c>
      <c r="E19" s="149">
        <f t="shared" si="8"/>
        <v>413000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/>
      <c r="M19" s="149"/>
      <c r="N19" s="149"/>
      <c r="O19" s="149"/>
      <c r="P19" s="149"/>
    </row>
    <row r="20" spans="1:16">
      <c r="A20" s="150">
        <v>321</v>
      </c>
      <c r="B20" s="151" t="s">
        <v>31</v>
      </c>
      <c r="C20" s="163">
        <f t="shared" si="1"/>
        <v>388000</v>
      </c>
      <c r="D20" s="163">
        <f t="shared" ref="D20:J20" si="9">D21</f>
        <v>0</v>
      </c>
      <c r="E20" s="163">
        <f t="shared" si="9"/>
        <v>388000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/>
      <c r="M20" s="163"/>
      <c r="N20" s="163"/>
      <c r="O20" s="163"/>
      <c r="P20" s="163"/>
    </row>
    <row r="21" spans="1:16" ht="12.75" customHeight="1">
      <c r="A21" s="153">
        <v>3212</v>
      </c>
      <c r="B21" s="154" t="s">
        <v>50</v>
      </c>
      <c r="C21" s="152">
        <f t="shared" si="1"/>
        <v>388000</v>
      </c>
      <c r="D21" s="152">
        <v>0</v>
      </c>
      <c r="E21" s="152">
        <v>388000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24.75" customHeight="1">
      <c r="A22" s="150">
        <v>329</v>
      </c>
      <c r="B22" s="151" t="s">
        <v>34</v>
      </c>
      <c r="C22" s="152">
        <f t="shared" si="1"/>
        <v>25000</v>
      </c>
      <c r="D22" s="152">
        <v>0</v>
      </c>
      <c r="E22" s="163">
        <f>E23</f>
        <v>25000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/>
      <c r="M22" s="163"/>
      <c r="N22" s="163"/>
      <c r="O22" s="163"/>
      <c r="P22" s="163"/>
    </row>
    <row r="23" spans="1:16" ht="12.75" customHeight="1">
      <c r="A23" s="153">
        <v>3295</v>
      </c>
      <c r="B23" s="154" t="s">
        <v>71</v>
      </c>
      <c r="C23" s="152">
        <f>E23</f>
        <v>25000</v>
      </c>
      <c r="D23" s="152">
        <v>0</v>
      </c>
      <c r="E23" s="152">
        <v>25000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>
      <c r="A25" s="254" t="s">
        <v>91</v>
      </c>
      <c r="B25" s="254"/>
      <c r="C25" s="164">
        <f>SUM(D25:K25)</f>
        <v>687860</v>
      </c>
      <c r="D25" s="164">
        <f>D26+D59</f>
        <v>520010</v>
      </c>
      <c r="E25" s="164">
        <f t="shared" ref="E25:J25" si="11">E27</f>
        <v>0</v>
      </c>
      <c r="F25" s="164">
        <f t="shared" si="11"/>
        <v>56100</v>
      </c>
      <c r="G25" s="164">
        <f>G26+G59</f>
        <v>62050</v>
      </c>
      <c r="H25" s="164">
        <f t="shared" si="11"/>
        <v>47700</v>
      </c>
      <c r="I25" s="164">
        <f t="shared" si="11"/>
        <v>2000</v>
      </c>
      <c r="J25" s="164">
        <f t="shared" si="11"/>
        <v>0</v>
      </c>
      <c r="K25" s="164"/>
      <c r="L25" s="164"/>
      <c r="M25" s="164"/>
      <c r="N25" s="164"/>
      <c r="O25" s="164"/>
      <c r="P25" s="164"/>
    </row>
    <row r="26" spans="1:16">
      <c r="A26" s="256" t="s">
        <v>96</v>
      </c>
      <c r="B26" s="256"/>
      <c r="C26" s="143">
        <f t="shared" ref="C26:C58" si="12">SUM(D26:K26)</f>
        <v>612450</v>
      </c>
      <c r="D26" s="143">
        <f t="shared" ref="D26:J26" si="13">D27</f>
        <v>446600</v>
      </c>
      <c r="E26" s="143">
        <f t="shared" si="13"/>
        <v>0</v>
      </c>
      <c r="F26" s="143">
        <f t="shared" si="13"/>
        <v>56100</v>
      </c>
      <c r="G26" s="143">
        <f t="shared" si="13"/>
        <v>60050</v>
      </c>
      <c r="H26" s="143">
        <f t="shared" si="13"/>
        <v>47700</v>
      </c>
      <c r="I26" s="143">
        <f t="shared" si="13"/>
        <v>2000</v>
      </c>
      <c r="J26" s="143">
        <f t="shared" si="13"/>
        <v>0</v>
      </c>
      <c r="K26" s="143"/>
      <c r="L26" s="143"/>
      <c r="M26" s="143"/>
      <c r="N26" s="143"/>
      <c r="O26" s="143"/>
      <c r="P26" s="143"/>
    </row>
    <row r="27" spans="1:16">
      <c r="A27" s="144">
        <v>3</v>
      </c>
      <c r="B27" s="145" t="s">
        <v>25</v>
      </c>
      <c r="C27" s="146">
        <f t="shared" si="12"/>
        <v>612450</v>
      </c>
      <c r="D27" s="146">
        <f t="shared" ref="D27:J27" si="14">D28+D56</f>
        <v>446600</v>
      </c>
      <c r="E27" s="146">
        <f t="shared" si="14"/>
        <v>0</v>
      </c>
      <c r="F27" s="146">
        <f t="shared" si="14"/>
        <v>56100</v>
      </c>
      <c r="G27" s="146">
        <f t="shared" si="14"/>
        <v>60050</v>
      </c>
      <c r="H27" s="146">
        <f t="shared" si="14"/>
        <v>47700</v>
      </c>
      <c r="I27" s="146">
        <f t="shared" si="14"/>
        <v>2000</v>
      </c>
      <c r="J27" s="146">
        <f t="shared" si="14"/>
        <v>0</v>
      </c>
      <c r="K27" s="146"/>
      <c r="L27" s="146"/>
      <c r="M27" s="146"/>
      <c r="N27" s="146"/>
      <c r="O27" s="146"/>
      <c r="P27" s="146"/>
    </row>
    <row r="28" spans="1:16" s="12" customFormat="1">
      <c r="A28" s="147">
        <v>32</v>
      </c>
      <c r="B28" s="148" t="s">
        <v>30</v>
      </c>
      <c r="C28" s="149">
        <f t="shared" si="12"/>
        <v>607450</v>
      </c>
      <c r="D28" s="149">
        <f>D29+D33+D38+D47+D49+D67</f>
        <v>441600</v>
      </c>
      <c r="E28" s="149">
        <f t="shared" ref="E28:J28" si="15">E29+E33+E38+E47+E49</f>
        <v>0</v>
      </c>
      <c r="F28" s="149">
        <f>F29+F33+F38+F47+F49+F67</f>
        <v>56100</v>
      </c>
      <c r="G28" s="149">
        <f>G29+G33+G38+G47+G49+G67</f>
        <v>60050</v>
      </c>
      <c r="H28" s="149">
        <f t="shared" si="15"/>
        <v>47700</v>
      </c>
      <c r="I28" s="149">
        <f t="shared" si="15"/>
        <v>2000</v>
      </c>
      <c r="J28" s="149">
        <f t="shared" si="15"/>
        <v>0</v>
      </c>
      <c r="K28" s="149"/>
      <c r="L28" s="149"/>
      <c r="M28" s="149"/>
      <c r="N28" s="149"/>
      <c r="O28" s="149"/>
      <c r="P28" s="149"/>
    </row>
    <row r="29" spans="1:16">
      <c r="A29" s="150">
        <v>321</v>
      </c>
      <c r="B29" s="151" t="s">
        <v>31</v>
      </c>
      <c r="C29" s="163">
        <f t="shared" si="12"/>
        <v>77550</v>
      </c>
      <c r="D29" s="163">
        <v>40000</v>
      </c>
      <c r="E29" s="163">
        <f t="shared" ref="E29:K29" si="16">E30+E31+E32</f>
        <v>0</v>
      </c>
      <c r="F29" s="163">
        <v>25000</v>
      </c>
      <c r="G29" s="163">
        <v>12550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 t="shared" si="16"/>
        <v>0</v>
      </c>
      <c r="L29" s="163"/>
      <c r="M29" s="163"/>
      <c r="N29" s="163"/>
      <c r="O29" s="163"/>
      <c r="P29" s="163"/>
    </row>
    <row r="30" spans="1:16" ht="12.75" customHeight="1">
      <c r="A30" s="153">
        <v>3211</v>
      </c>
      <c r="B30" s="154" t="s">
        <v>49</v>
      </c>
      <c r="C30" s="163">
        <f t="shared" si="12"/>
        <v>0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customHeight="1">
      <c r="A31" s="153">
        <v>3213</v>
      </c>
      <c r="B31" s="154" t="s">
        <v>51</v>
      </c>
      <c r="C31" s="163">
        <f t="shared" si="12"/>
        <v>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customHeight="1">
      <c r="A32" s="153">
        <v>3214</v>
      </c>
      <c r="B32" s="154" t="s">
        <v>52</v>
      </c>
      <c r="C32" s="163">
        <f t="shared" si="12"/>
        <v>0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>
      <c r="A33" s="150">
        <v>322</v>
      </c>
      <c r="B33" s="151" t="s">
        <v>32</v>
      </c>
      <c r="C33" s="163">
        <f t="shared" si="12"/>
        <v>302300</v>
      </c>
      <c r="D33" s="163">
        <v>287400</v>
      </c>
      <c r="E33" s="163">
        <f t="shared" ref="E33:K33" si="17">SUM(E34:E37)</f>
        <v>0</v>
      </c>
      <c r="F33" s="163">
        <v>14900</v>
      </c>
      <c r="G33" s="163">
        <f t="shared" si="17"/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0</v>
      </c>
      <c r="L33" s="163"/>
      <c r="M33" s="163"/>
      <c r="N33" s="163"/>
      <c r="O33" s="163"/>
      <c r="P33" s="163"/>
    </row>
    <row r="34" spans="1:16" ht="12.75" customHeight="1">
      <c r="A34" s="153">
        <v>3221</v>
      </c>
      <c r="B34" s="154" t="s">
        <v>53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ht="12.75" customHeight="1">
      <c r="A35" s="153">
        <v>3223</v>
      </c>
      <c r="B35" s="154" t="s">
        <v>55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ht="12.75" customHeight="1">
      <c r="A36" s="153">
        <v>3225</v>
      </c>
      <c r="B36" s="154" t="s">
        <v>57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12.75" customHeight="1">
      <c r="A37" s="153">
        <v>3227</v>
      </c>
      <c r="B37" s="154" t="s">
        <v>58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>
      <c r="A38" s="150">
        <v>323</v>
      </c>
      <c r="B38" s="151" t="s">
        <v>33</v>
      </c>
      <c r="C38" s="163">
        <f t="shared" si="12"/>
        <v>188400</v>
      </c>
      <c r="D38" s="163">
        <v>91600</v>
      </c>
      <c r="E38" s="163">
        <f t="shared" ref="E38:J38" si="18">SUM(E39:E46)</f>
        <v>0</v>
      </c>
      <c r="F38" s="163">
        <v>9000</v>
      </c>
      <c r="G38" s="163">
        <v>38100</v>
      </c>
      <c r="H38" s="163">
        <v>47700</v>
      </c>
      <c r="I38" s="163">
        <v>2000</v>
      </c>
      <c r="J38" s="163">
        <f t="shared" si="18"/>
        <v>0</v>
      </c>
      <c r="K38" s="163"/>
      <c r="L38" s="163"/>
      <c r="M38" s="163"/>
      <c r="N38" s="163"/>
      <c r="O38" s="163"/>
      <c r="P38" s="163"/>
    </row>
    <row r="39" spans="1:16" ht="12" customHeight="1">
      <c r="A39" s="153">
        <v>3231</v>
      </c>
      <c r="B39" s="154" t="s">
        <v>59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ht="0.75" hidden="1" customHeight="1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customHeight="1">
      <c r="A41" s="153">
        <v>3234</v>
      </c>
      <c r="B41" s="154" t="s">
        <v>61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2.75" customHeight="1">
      <c r="A42" s="153">
        <v>3235</v>
      </c>
      <c r="B42" s="154" t="s">
        <v>90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12.75" customHeight="1">
      <c r="A43" s="153">
        <v>3236</v>
      </c>
      <c r="B43" s="154" t="s">
        <v>62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ht="12.75" customHeight="1">
      <c r="A44" s="153">
        <v>3237</v>
      </c>
      <c r="B44" s="154" t="s">
        <v>63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</row>
    <row r="45" spans="1:16" ht="11.25" customHeight="1">
      <c r="A45" s="153">
        <v>3238</v>
      </c>
      <c r="B45" s="154" t="s">
        <v>64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12.75" customHeight="1">
      <c r="A46" s="153">
        <v>3239</v>
      </c>
      <c r="B46" s="154" t="s">
        <v>65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ht="25.5">
      <c r="A47" s="150">
        <v>324</v>
      </c>
      <c r="B47" s="151" t="s">
        <v>66</v>
      </c>
      <c r="C47" s="163">
        <f t="shared" si="12"/>
        <v>0</v>
      </c>
      <c r="D47" s="163">
        <f t="shared" ref="D47:J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/>
      <c r="M47" s="163"/>
      <c r="N47" s="163"/>
      <c r="O47" s="163"/>
      <c r="P47" s="163"/>
    </row>
    <row r="48" spans="1:16" ht="25.5" customHeight="1">
      <c r="A48" s="153">
        <v>3241</v>
      </c>
      <c r="B48" s="154" t="s">
        <v>67</v>
      </c>
      <c r="C48" s="152">
        <f t="shared" si="12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>
      <c r="A49" s="150">
        <v>329</v>
      </c>
      <c r="B49" s="151" t="s">
        <v>34</v>
      </c>
      <c r="C49" s="163">
        <f t="shared" si="12"/>
        <v>39200</v>
      </c>
      <c r="D49" s="163">
        <v>22600</v>
      </c>
      <c r="E49" s="163">
        <f t="shared" ref="E49:J49" si="20">SUM(E50:E55)</f>
        <v>0</v>
      </c>
      <c r="F49" s="163">
        <v>7200</v>
      </c>
      <c r="G49" s="163">
        <v>9400</v>
      </c>
      <c r="H49" s="163">
        <f t="shared" si="20"/>
        <v>0</v>
      </c>
      <c r="I49" s="163">
        <f t="shared" si="20"/>
        <v>0</v>
      </c>
      <c r="J49" s="163">
        <f t="shared" si="20"/>
        <v>0</v>
      </c>
      <c r="K49" s="163">
        <v>0</v>
      </c>
      <c r="L49" s="163"/>
      <c r="M49" s="163"/>
      <c r="N49" s="163"/>
      <c r="O49" s="163"/>
      <c r="P49" s="163"/>
    </row>
    <row r="50" spans="1:16" ht="12.75" customHeight="1">
      <c r="A50" s="153">
        <v>3292</v>
      </c>
      <c r="B50" s="154" t="s">
        <v>68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2.75" customHeight="1">
      <c r="A51" s="153">
        <v>3293</v>
      </c>
      <c r="B51" s="154" t="s">
        <v>69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6" ht="12.75" customHeight="1">
      <c r="A52" s="153">
        <v>3294</v>
      </c>
      <c r="B52" s="154" t="s">
        <v>70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6" ht="12.75" customHeight="1">
      <c r="A53" s="153">
        <v>3295</v>
      </c>
      <c r="B53" s="154" t="s">
        <v>71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customHeight="1">
      <c r="A54" s="153">
        <v>3296</v>
      </c>
      <c r="B54" s="154" t="s">
        <v>112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customHeight="1">
      <c r="A55" s="153">
        <v>3299</v>
      </c>
      <c r="B55" s="154" t="s">
        <v>34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s="12" customFormat="1">
      <c r="A56" s="147">
        <v>34</v>
      </c>
      <c r="B56" s="148" t="s">
        <v>35</v>
      </c>
      <c r="C56" s="149">
        <f t="shared" si="12"/>
        <v>5000</v>
      </c>
      <c r="D56" s="149">
        <f t="shared" ref="D56:J56" si="21">D57</f>
        <v>5000</v>
      </c>
      <c r="E56" s="149">
        <f t="shared" si="21"/>
        <v>0</v>
      </c>
      <c r="F56" s="149">
        <f t="shared" si="21"/>
        <v>0</v>
      </c>
      <c r="G56" s="149">
        <f t="shared" si="21"/>
        <v>0</v>
      </c>
      <c r="H56" s="149">
        <f t="shared" si="21"/>
        <v>0</v>
      </c>
      <c r="I56" s="149">
        <f t="shared" si="21"/>
        <v>0</v>
      </c>
      <c r="J56" s="149">
        <f t="shared" si="21"/>
        <v>0</v>
      </c>
      <c r="K56" s="149">
        <v>0</v>
      </c>
      <c r="L56" s="149"/>
      <c r="M56" s="149"/>
      <c r="N56" s="149"/>
      <c r="O56" s="149"/>
      <c r="P56" s="149"/>
    </row>
    <row r="57" spans="1:16" ht="12.75" customHeight="1">
      <c r="A57" s="150">
        <v>343</v>
      </c>
      <c r="B57" s="151" t="s">
        <v>36</v>
      </c>
      <c r="C57" s="163">
        <f t="shared" si="12"/>
        <v>5000</v>
      </c>
      <c r="D57" s="163">
        <f t="shared" ref="D57:J57" si="22">D58</f>
        <v>5000</v>
      </c>
      <c r="E57" s="163">
        <f t="shared" si="22"/>
        <v>0</v>
      </c>
      <c r="F57" s="163">
        <f t="shared" si="22"/>
        <v>0</v>
      </c>
      <c r="G57" s="163">
        <f t="shared" si="22"/>
        <v>0</v>
      </c>
      <c r="H57" s="163">
        <f t="shared" si="22"/>
        <v>0</v>
      </c>
      <c r="I57" s="163">
        <f t="shared" si="22"/>
        <v>0</v>
      </c>
      <c r="J57" s="163">
        <f t="shared" si="22"/>
        <v>0</v>
      </c>
      <c r="K57" s="163">
        <v>0</v>
      </c>
      <c r="L57" s="163"/>
      <c r="M57" s="163"/>
      <c r="N57" s="163"/>
      <c r="O57" s="163"/>
      <c r="P57" s="163"/>
    </row>
    <row r="58" spans="1:16" ht="12.75" customHeight="1">
      <c r="A58" s="153">
        <v>3431</v>
      </c>
      <c r="B58" s="154" t="s">
        <v>72</v>
      </c>
      <c r="C58" s="152">
        <f t="shared" si="12"/>
        <v>5000</v>
      </c>
      <c r="D58" s="152">
        <v>5000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</row>
    <row r="59" spans="1:16" s="12" customFormat="1">
      <c r="A59" s="141" t="s">
        <v>97</v>
      </c>
      <c r="B59" s="142"/>
      <c r="C59" s="143">
        <f>SUM(D59:K59)</f>
        <v>75410</v>
      </c>
      <c r="D59" s="143">
        <f>D60</f>
        <v>73410</v>
      </c>
      <c r="E59" s="143">
        <f t="shared" ref="E59:K60" si="23">E60</f>
        <v>0</v>
      </c>
      <c r="F59" s="143">
        <f t="shared" si="23"/>
        <v>0</v>
      </c>
      <c r="G59" s="143">
        <f t="shared" si="23"/>
        <v>2000</v>
      </c>
      <c r="H59" s="143">
        <f t="shared" si="23"/>
        <v>0</v>
      </c>
      <c r="I59" s="143">
        <f t="shared" si="23"/>
        <v>0</v>
      </c>
      <c r="J59" s="143">
        <f t="shared" si="23"/>
        <v>0</v>
      </c>
      <c r="K59" s="143">
        <f t="shared" si="23"/>
        <v>0</v>
      </c>
      <c r="L59" s="143"/>
      <c r="M59" s="143"/>
      <c r="N59" s="143"/>
      <c r="O59" s="143"/>
      <c r="P59" s="143"/>
    </row>
    <row r="60" spans="1:16" s="12" customFormat="1">
      <c r="A60" s="144">
        <v>3</v>
      </c>
      <c r="B60" s="145" t="s">
        <v>25</v>
      </c>
      <c r="C60" s="146">
        <f t="shared" ref="C60:C64" si="24">SUM(D60:K60)</f>
        <v>75410</v>
      </c>
      <c r="D60" s="146">
        <f>D61</f>
        <v>73410</v>
      </c>
      <c r="E60" s="146">
        <f t="shared" si="23"/>
        <v>0</v>
      </c>
      <c r="F60" s="146">
        <f t="shared" si="23"/>
        <v>0</v>
      </c>
      <c r="G60" s="146">
        <f t="shared" si="23"/>
        <v>2000</v>
      </c>
      <c r="H60" s="146">
        <f t="shared" si="23"/>
        <v>0</v>
      </c>
      <c r="I60" s="146">
        <f t="shared" si="23"/>
        <v>0</v>
      </c>
      <c r="J60" s="146">
        <f t="shared" si="23"/>
        <v>0</v>
      </c>
      <c r="K60" s="146">
        <f t="shared" si="23"/>
        <v>0</v>
      </c>
      <c r="L60" s="146"/>
      <c r="M60" s="146"/>
      <c r="N60" s="146"/>
      <c r="O60" s="146"/>
      <c r="P60" s="146"/>
    </row>
    <row r="61" spans="1:16" s="12" customFormat="1">
      <c r="A61" s="147">
        <v>32</v>
      </c>
      <c r="B61" s="148" t="s">
        <v>30</v>
      </c>
      <c r="C61" s="149">
        <f t="shared" si="24"/>
        <v>75410</v>
      </c>
      <c r="D61" s="149">
        <f>D62+D64</f>
        <v>73410</v>
      </c>
      <c r="E61" s="149">
        <f t="shared" ref="E61:K61" si="25">E62+E64</f>
        <v>0</v>
      </c>
      <c r="F61" s="149">
        <f t="shared" si="25"/>
        <v>0</v>
      </c>
      <c r="G61" s="149">
        <f t="shared" si="25"/>
        <v>2000</v>
      </c>
      <c r="H61" s="149">
        <f t="shared" si="25"/>
        <v>0</v>
      </c>
      <c r="I61" s="149">
        <f t="shared" si="25"/>
        <v>0</v>
      </c>
      <c r="J61" s="149">
        <f t="shared" si="25"/>
        <v>0</v>
      </c>
      <c r="K61" s="149">
        <f t="shared" si="25"/>
        <v>0</v>
      </c>
      <c r="L61" s="149"/>
      <c r="M61" s="149"/>
      <c r="N61" s="149"/>
      <c r="O61" s="149"/>
      <c r="P61" s="149"/>
    </row>
    <row r="62" spans="1:16" s="12" customFormat="1" ht="12.75" customHeight="1">
      <c r="A62" s="150">
        <v>322</v>
      </c>
      <c r="B62" s="151" t="s">
        <v>32</v>
      </c>
      <c r="C62" s="163">
        <f t="shared" si="24"/>
        <v>32100</v>
      </c>
      <c r="D62" s="163">
        <v>30100</v>
      </c>
      <c r="E62" s="163">
        <f t="shared" ref="E62:K62" si="26">E63</f>
        <v>0</v>
      </c>
      <c r="F62" s="163">
        <f t="shared" si="26"/>
        <v>0</v>
      </c>
      <c r="G62" s="163">
        <f t="shared" si="26"/>
        <v>2000</v>
      </c>
      <c r="H62" s="163">
        <f t="shared" si="26"/>
        <v>0</v>
      </c>
      <c r="I62" s="163">
        <f t="shared" si="26"/>
        <v>0</v>
      </c>
      <c r="J62" s="163">
        <f t="shared" si="26"/>
        <v>0</v>
      </c>
      <c r="K62" s="163">
        <f t="shared" si="26"/>
        <v>0</v>
      </c>
      <c r="L62" s="163"/>
      <c r="M62" s="163"/>
      <c r="N62" s="163"/>
      <c r="O62" s="163"/>
      <c r="P62" s="163"/>
    </row>
    <row r="63" spans="1:16" ht="12.75" customHeight="1">
      <c r="A63" s="153">
        <v>3224</v>
      </c>
      <c r="B63" s="154" t="s">
        <v>56</v>
      </c>
      <c r="C63" s="152"/>
      <c r="D63" s="152"/>
      <c r="E63" s="152"/>
      <c r="F63" s="152"/>
      <c r="G63" s="152">
        <v>2000</v>
      </c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2" customFormat="1" ht="12.75" customHeight="1">
      <c r="A64" s="150">
        <v>323</v>
      </c>
      <c r="B64" s="151" t="s">
        <v>33</v>
      </c>
      <c r="C64" s="163">
        <f t="shared" si="24"/>
        <v>43310</v>
      </c>
      <c r="D64" s="163">
        <v>43310</v>
      </c>
      <c r="E64" s="163">
        <f t="shared" ref="E64:K64" si="27">E65+E66</f>
        <v>0</v>
      </c>
      <c r="F64" s="163">
        <f t="shared" si="27"/>
        <v>0</v>
      </c>
      <c r="G64" s="163">
        <f t="shared" si="27"/>
        <v>0</v>
      </c>
      <c r="H64" s="163">
        <f t="shared" si="27"/>
        <v>0</v>
      </c>
      <c r="I64" s="163">
        <f t="shared" si="27"/>
        <v>0</v>
      </c>
      <c r="J64" s="163">
        <f t="shared" si="27"/>
        <v>0</v>
      </c>
      <c r="K64" s="163">
        <f t="shared" si="27"/>
        <v>0</v>
      </c>
      <c r="L64" s="163"/>
      <c r="M64" s="163"/>
      <c r="N64" s="163"/>
      <c r="O64" s="163"/>
      <c r="P64" s="163"/>
    </row>
    <row r="65" spans="1:16" ht="12.75" customHeight="1">
      <c r="A65" s="153">
        <v>3232</v>
      </c>
      <c r="B65" s="154" t="s">
        <v>60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spans="1:16" ht="15" customHeight="1">
      <c r="A66" s="153">
        <v>3237</v>
      </c>
      <c r="B66" s="154" t="s">
        <v>63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s="183" customFormat="1" ht="1.5" hidden="1" customHeight="1">
      <c r="A67" s="270"/>
      <c r="B67" s="270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>
      <c r="A71" s="254" t="s">
        <v>87</v>
      </c>
      <c r="B71" s="254"/>
      <c r="C71" s="158">
        <f>SUM(D71:K71)</f>
        <v>0</v>
      </c>
      <c r="D71" s="158">
        <f t="shared" ref="D71:J71" si="28">D72</f>
        <v>0</v>
      </c>
      <c r="E71" s="158">
        <f t="shared" si="28"/>
        <v>0</v>
      </c>
      <c r="F71" s="158">
        <f t="shared" si="28"/>
        <v>0</v>
      </c>
      <c r="G71" s="158">
        <f t="shared" si="28"/>
        <v>0</v>
      </c>
      <c r="H71" s="158">
        <f t="shared" si="28"/>
        <v>0</v>
      </c>
      <c r="I71" s="158">
        <f t="shared" si="28"/>
        <v>0</v>
      </c>
      <c r="J71" s="158">
        <f t="shared" si="28"/>
        <v>0</v>
      </c>
      <c r="K71" s="158">
        <v>0</v>
      </c>
      <c r="L71" s="158"/>
      <c r="M71" s="158"/>
      <c r="N71" s="158"/>
      <c r="O71" s="158"/>
      <c r="P71" s="158"/>
    </row>
    <row r="72" spans="1:16" ht="26.25" customHeight="1">
      <c r="A72" s="269"/>
      <c r="B72" s="269"/>
      <c r="C72" s="160">
        <f t="shared" ref="C72:C77" si="29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/>
      <c r="O72" s="160"/>
      <c r="P72" s="160"/>
    </row>
    <row r="73" spans="1:16" ht="25.5">
      <c r="A73" s="144">
        <v>4</v>
      </c>
      <c r="B73" s="161" t="s">
        <v>38</v>
      </c>
      <c r="C73" s="162">
        <f t="shared" si="29"/>
        <v>0</v>
      </c>
      <c r="D73" s="162">
        <f t="shared" ref="D73:J73" si="30">D74</f>
        <v>0</v>
      </c>
      <c r="E73" s="162">
        <f t="shared" si="30"/>
        <v>0</v>
      </c>
      <c r="F73" s="162">
        <f t="shared" si="30"/>
        <v>0</v>
      </c>
      <c r="G73" s="162">
        <f t="shared" si="30"/>
        <v>0</v>
      </c>
      <c r="H73" s="162">
        <f t="shared" si="30"/>
        <v>0</v>
      </c>
      <c r="I73" s="162">
        <f t="shared" si="30"/>
        <v>0</v>
      </c>
      <c r="J73" s="162">
        <f t="shared" si="30"/>
        <v>0</v>
      </c>
      <c r="K73" s="162">
        <v>0</v>
      </c>
      <c r="L73" s="162"/>
      <c r="M73" s="162"/>
      <c r="N73" s="162"/>
      <c r="O73" s="162"/>
      <c r="P73" s="162"/>
    </row>
    <row r="74" spans="1:16" ht="25.5">
      <c r="A74" s="147">
        <v>45</v>
      </c>
      <c r="B74" s="148" t="s">
        <v>78</v>
      </c>
      <c r="C74" s="149">
        <f t="shared" si="29"/>
        <v>0</v>
      </c>
      <c r="D74" s="149">
        <f t="shared" ref="D74:J74" si="31">D75</f>
        <v>0</v>
      </c>
      <c r="E74" s="149">
        <f t="shared" si="31"/>
        <v>0</v>
      </c>
      <c r="F74" s="149">
        <f t="shared" si="31"/>
        <v>0</v>
      </c>
      <c r="G74" s="149">
        <f t="shared" si="31"/>
        <v>0</v>
      </c>
      <c r="H74" s="149">
        <f t="shared" si="31"/>
        <v>0</v>
      </c>
      <c r="I74" s="149">
        <f t="shared" si="31"/>
        <v>0</v>
      </c>
      <c r="J74" s="149">
        <f t="shared" si="31"/>
        <v>0</v>
      </c>
      <c r="K74" s="149">
        <v>0</v>
      </c>
      <c r="L74" s="149"/>
      <c r="M74" s="149"/>
      <c r="N74" s="149"/>
      <c r="O74" s="149"/>
      <c r="P74" s="149"/>
    </row>
    <row r="75" spans="1:16" ht="25.5">
      <c r="A75" s="150">
        <v>451</v>
      </c>
      <c r="B75" s="151" t="s">
        <v>79</v>
      </c>
      <c r="C75" s="163">
        <f t="shared" si="29"/>
        <v>0</v>
      </c>
      <c r="D75" s="163">
        <f t="shared" ref="D75:J75" si="32">D76</f>
        <v>0</v>
      </c>
      <c r="E75" s="163">
        <f t="shared" si="32"/>
        <v>0</v>
      </c>
      <c r="F75" s="163">
        <f t="shared" si="32"/>
        <v>0</v>
      </c>
      <c r="G75" s="163">
        <f t="shared" si="32"/>
        <v>0</v>
      </c>
      <c r="H75" s="163">
        <f t="shared" si="32"/>
        <v>0</v>
      </c>
      <c r="I75" s="163">
        <f t="shared" si="32"/>
        <v>0</v>
      </c>
      <c r="J75" s="163">
        <f t="shared" si="32"/>
        <v>0</v>
      </c>
      <c r="K75" s="163">
        <v>0</v>
      </c>
      <c r="L75" s="163"/>
      <c r="M75" s="163"/>
      <c r="N75" s="163"/>
      <c r="O75" s="163"/>
      <c r="P75" s="163"/>
    </row>
    <row r="76" spans="1:16" ht="25.5" customHeight="1">
      <c r="A76" s="153">
        <v>4511</v>
      </c>
      <c r="B76" s="154" t="s">
        <v>79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>
      <c r="A77" s="150"/>
      <c r="B77" s="151"/>
      <c r="C77" s="155">
        <f t="shared" si="29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/>
      <c r="O77" s="155"/>
      <c r="P77" s="155"/>
    </row>
    <row r="78" spans="1:16" ht="27" customHeight="1">
      <c r="A78" s="254" t="s">
        <v>85</v>
      </c>
      <c r="B78" s="254"/>
      <c r="C78" s="164">
        <f>SUM(D78:K78)</f>
        <v>321350</v>
      </c>
      <c r="D78" s="158">
        <f>D79+D98</f>
        <v>20500</v>
      </c>
      <c r="E78" s="158">
        <f t="shared" ref="D78:K79" si="33">E79</f>
        <v>0</v>
      </c>
      <c r="F78" s="158">
        <f t="shared" si="33"/>
        <v>0</v>
      </c>
      <c r="G78" s="158">
        <f t="shared" si="33"/>
        <v>300850</v>
      </c>
      <c r="H78" s="158">
        <f t="shared" si="33"/>
        <v>0</v>
      </c>
      <c r="I78" s="158">
        <f t="shared" si="33"/>
        <v>0</v>
      </c>
      <c r="J78" s="158">
        <f t="shared" si="33"/>
        <v>0</v>
      </c>
      <c r="K78" s="158">
        <f t="shared" si="33"/>
        <v>0</v>
      </c>
      <c r="L78" s="158"/>
      <c r="M78" s="158"/>
      <c r="N78" s="158"/>
      <c r="O78" s="158"/>
      <c r="P78" s="158"/>
    </row>
    <row r="79" spans="1:16" s="12" customFormat="1" ht="12.75" customHeight="1">
      <c r="A79" s="165" t="s">
        <v>80</v>
      </c>
      <c r="B79" s="166" t="s">
        <v>82</v>
      </c>
      <c r="C79" s="160">
        <f t="shared" ref="C79:C97" si="34">SUM(D79:K79)</f>
        <v>300850</v>
      </c>
      <c r="D79" s="160">
        <f t="shared" si="33"/>
        <v>0</v>
      </c>
      <c r="E79" s="160">
        <f t="shared" si="33"/>
        <v>0</v>
      </c>
      <c r="F79" s="160">
        <f t="shared" si="33"/>
        <v>0</v>
      </c>
      <c r="G79" s="160">
        <f t="shared" si="33"/>
        <v>300850</v>
      </c>
      <c r="H79" s="160">
        <f t="shared" si="33"/>
        <v>0</v>
      </c>
      <c r="I79" s="160">
        <f t="shared" si="33"/>
        <v>0</v>
      </c>
      <c r="J79" s="160">
        <f t="shared" si="33"/>
        <v>0</v>
      </c>
      <c r="K79" s="160">
        <f t="shared" si="33"/>
        <v>0</v>
      </c>
      <c r="L79" s="160"/>
      <c r="M79" s="160"/>
      <c r="N79" s="160"/>
      <c r="O79" s="160"/>
      <c r="P79" s="160"/>
    </row>
    <row r="80" spans="1:16" s="12" customFormat="1">
      <c r="A80" s="167">
        <v>3</v>
      </c>
      <c r="B80" s="168" t="s">
        <v>25</v>
      </c>
      <c r="C80" s="162">
        <f t="shared" si="34"/>
        <v>300850</v>
      </c>
      <c r="D80" s="162">
        <f t="shared" ref="D80:K80" si="35">D81+D95</f>
        <v>0</v>
      </c>
      <c r="E80" s="162">
        <f t="shared" si="35"/>
        <v>0</v>
      </c>
      <c r="F80" s="162">
        <f t="shared" si="35"/>
        <v>0</v>
      </c>
      <c r="G80" s="162">
        <f t="shared" si="35"/>
        <v>300850</v>
      </c>
      <c r="H80" s="162">
        <f t="shared" si="35"/>
        <v>0</v>
      </c>
      <c r="I80" s="162">
        <f t="shared" si="35"/>
        <v>0</v>
      </c>
      <c r="J80" s="162">
        <f t="shared" si="35"/>
        <v>0</v>
      </c>
      <c r="K80" s="162">
        <f t="shared" si="35"/>
        <v>0</v>
      </c>
      <c r="L80" s="162"/>
      <c r="M80" s="162"/>
      <c r="N80" s="162"/>
      <c r="O80" s="162"/>
      <c r="P80" s="162"/>
    </row>
    <row r="81" spans="1:16" s="12" customFormat="1">
      <c r="A81" s="169">
        <v>32</v>
      </c>
      <c r="B81" s="170" t="s">
        <v>30</v>
      </c>
      <c r="C81" s="149">
        <f t="shared" si="34"/>
        <v>300850</v>
      </c>
      <c r="D81" s="149">
        <f t="shared" ref="D81:K81" si="36">D84+D91</f>
        <v>0</v>
      </c>
      <c r="E81" s="149">
        <f t="shared" si="36"/>
        <v>0</v>
      </c>
      <c r="F81" s="149">
        <f t="shared" si="36"/>
        <v>0</v>
      </c>
      <c r="G81" s="149">
        <f t="shared" si="36"/>
        <v>300850</v>
      </c>
      <c r="H81" s="149">
        <f t="shared" si="36"/>
        <v>0</v>
      </c>
      <c r="I81" s="149">
        <f t="shared" si="36"/>
        <v>0</v>
      </c>
      <c r="J81" s="149">
        <f t="shared" si="36"/>
        <v>0</v>
      </c>
      <c r="K81" s="149">
        <f t="shared" si="36"/>
        <v>0</v>
      </c>
      <c r="L81" s="149"/>
      <c r="M81" s="149"/>
      <c r="N81" s="149"/>
      <c r="O81" s="149"/>
      <c r="P81" s="149"/>
    </row>
    <row r="82" spans="1:16" s="221" customFormat="1">
      <c r="A82" s="220">
        <v>321</v>
      </c>
      <c r="B82" s="151" t="s">
        <v>31</v>
      </c>
      <c r="C82" s="163">
        <f t="shared" si="34"/>
        <v>1550</v>
      </c>
      <c r="D82" s="182"/>
      <c r="E82" s="182"/>
      <c r="F82" s="182"/>
      <c r="G82" s="182">
        <f>G83</f>
        <v>1550</v>
      </c>
      <c r="H82" s="182"/>
      <c r="I82" s="182"/>
      <c r="J82" s="182"/>
      <c r="K82" s="182"/>
      <c r="L82" s="182"/>
      <c r="M82" s="182"/>
      <c r="N82" s="182"/>
      <c r="O82" s="182"/>
      <c r="P82" s="182"/>
    </row>
    <row r="83" spans="1:16" s="221" customFormat="1">
      <c r="A83" s="222">
        <v>3213</v>
      </c>
      <c r="B83" s="154" t="s">
        <v>51</v>
      </c>
      <c r="C83" s="186">
        <f>G83</f>
        <v>1550</v>
      </c>
      <c r="D83" s="182"/>
      <c r="E83" s="182"/>
      <c r="F83" s="182"/>
      <c r="G83" s="186">
        <v>1550</v>
      </c>
      <c r="H83" s="182"/>
      <c r="I83" s="182"/>
      <c r="J83" s="182"/>
      <c r="K83" s="182"/>
      <c r="L83" s="182"/>
      <c r="M83" s="182"/>
      <c r="N83" s="182"/>
      <c r="O83" s="182"/>
      <c r="P83" s="182"/>
    </row>
    <row r="84" spans="1:16">
      <c r="A84" s="171">
        <v>322</v>
      </c>
      <c r="B84" s="172" t="s">
        <v>32</v>
      </c>
      <c r="C84" s="163">
        <f t="shared" si="34"/>
        <v>297150</v>
      </c>
      <c r="D84" s="163">
        <f t="shared" ref="D84:K84" si="37">SUM(D85:D90)</f>
        <v>0</v>
      </c>
      <c r="E84" s="163">
        <f t="shared" si="37"/>
        <v>0</v>
      </c>
      <c r="F84" s="163">
        <f t="shared" si="37"/>
        <v>0</v>
      </c>
      <c r="G84" s="163">
        <v>297150</v>
      </c>
      <c r="H84" s="163">
        <f t="shared" si="37"/>
        <v>0</v>
      </c>
      <c r="I84" s="163">
        <f t="shared" si="37"/>
        <v>0</v>
      </c>
      <c r="J84" s="163">
        <f t="shared" si="37"/>
        <v>0</v>
      </c>
      <c r="K84" s="163">
        <f t="shared" si="37"/>
        <v>0</v>
      </c>
      <c r="L84" s="163"/>
      <c r="M84" s="163"/>
      <c r="N84" s="163"/>
      <c r="O84" s="163"/>
      <c r="P84" s="163"/>
    </row>
    <row r="85" spans="1:16" ht="12.75" customHeight="1">
      <c r="A85" s="153">
        <v>3221</v>
      </c>
      <c r="B85" s="154" t="s">
        <v>53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ht="12.75" customHeight="1">
      <c r="A86" s="153">
        <v>3222</v>
      </c>
      <c r="B86" s="154" t="s">
        <v>54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customHeight="1">
      <c r="A87" s="153">
        <v>3223</v>
      </c>
      <c r="B87" s="154" t="s">
        <v>55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 customHeight="1">
      <c r="A88" s="153">
        <v>3224</v>
      </c>
      <c r="B88" s="154" t="s">
        <v>56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>
      <c r="A89" s="153">
        <v>3225</v>
      </c>
      <c r="B89" s="154" t="s">
        <v>57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</row>
    <row r="90" spans="1:16" ht="12.75" customHeight="1">
      <c r="A90" s="153">
        <v>3227</v>
      </c>
      <c r="B90" s="154" t="s">
        <v>58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1:16" ht="12.75" customHeight="1">
      <c r="A91" s="171">
        <v>323</v>
      </c>
      <c r="B91" s="172" t="s">
        <v>33</v>
      </c>
      <c r="C91" s="163">
        <f t="shared" si="34"/>
        <v>3700</v>
      </c>
      <c r="D91" s="163">
        <f t="shared" ref="D91:J91" si="38">SUM(D92:D94)</f>
        <v>0</v>
      </c>
      <c r="E91" s="163">
        <f t="shared" si="38"/>
        <v>0</v>
      </c>
      <c r="F91" s="163">
        <f t="shared" si="38"/>
        <v>0</v>
      </c>
      <c r="G91" s="163">
        <v>3700</v>
      </c>
      <c r="H91" s="163">
        <f t="shared" si="38"/>
        <v>0</v>
      </c>
      <c r="I91" s="163">
        <f t="shared" si="38"/>
        <v>0</v>
      </c>
      <c r="J91" s="163">
        <f t="shared" si="38"/>
        <v>0</v>
      </c>
      <c r="K91" s="163">
        <v>0</v>
      </c>
      <c r="L91" s="163"/>
      <c r="M91" s="163"/>
      <c r="N91" s="163"/>
      <c r="O91" s="163"/>
      <c r="P91" s="163"/>
    </row>
    <row r="92" spans="1:16" ht="12.75" customHeight="1">
      <c r="A92" s="153">
        <v>3232</v>
      </c>
      <c r="B92" s="154" t="s">
        <v>60</v>
      </c>
      <c r="C92" s="152"/>
      <c r="D92" s="152"/>
      <c r="E92" s="152"/>
      <c r="F92" s="152"/>
      <c r="G92" s="152"/>
      <c r="H92" s="152">
        <v>0</v>
      </c>
      <c r="I92" s="152"/>
      <c r="J92" s="152"/>
      <c r="K92" s="152"/>
      <c r="L92" s="152"/>
      <c r="M92" s="152"/>
      <c r="N92" s="152"/>
      <c r="O92" s="152"/>
      <c r="P92" s="152"/>
    </row>
    <row r="93" spans="1:16" ht="12.75" customHeight="1">
      <c r="A93" s="153">
        <v>3234</v>
      </c>
      <c r="B93" s="154" t="s">
        <v>61</v>
      </c>
      <c r="C93" s="152">
        <f t="shared" si="34"/>
        <v>0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</row>
    <row r="94" spans="1:16" ht="12.75" customHeight="1">
      <c r="A94" s="153">
        <v>3236</v>
      </c>
      <c r="B94" s="154" t="s">
        <v>62</v>
      </c>
      <c r="C94" s="152"/>
      <c r="D94" s="152"/>
      <c r="E94" s="152"/>
      <c r="F94" s="152"/>
      <c r="G94" s="152"/>
      <c r="H94" s="152">
        <v>0</v>
      </c>
      <c r="I94" s="152"/>
      <c r="J94" s="152"/>
      <c r="K94" s="152"/>
      <c r="L94" s="152"/>
      <c r="M94" s="152"/>
      <c r="N94" s="152"/>
      <c r="O94" s="152"/>
      <c r="P94" s="152"/>
    </row>
    <row r="95" spans="1:16">
      <c r="A95" s="147">
        <v>34</v>
      </c>
      <c r="B95" s="148" t="s">
        <v>35</v>
      </c>
      <c r="C95" s="149">
        <f t="shared" si="34"/>
        <v>0</v>
      </c>
      <c r="D95" s="149">
        <f t="shared" ref="D95:J95" si="39">D96</f>
        <v>0</v>
      </c>
      <c r="E95" s="149">
        <f t="shared" si="39"/>
        <v>0</v>
      </c>
      <c r="F95" s="149">
        <f t="shared" si="39"/>
        <v>0</v>
      </c>
      <c r="G95" s="149">
        <f t="shared" si="39"/>
        <v>0</v>
      </c>
      <c r="H95" s="149">
        <f t="shared" si="39"/>
        <v>0</v>
      </c>
      <c r="I95" s="149">
        <f t="shared" si="39"/>
        <v>0</v>
      </c>
      <c r="J95" s="149">
        <f t="shared" si="39"/>
        <v>0</v>
      </c>
      <c r="K95" s="149">
        <v>0</v>
      </c>
      <c r="L95" s="149"/>
      <c r="M95" s="149"/>
      <c r="N95" s="149"/>
      <c r="O95" s="149"/>
      <c r="P95" s="149"/>
    </row>
    <row r="96" spans="1:16">
      <c r="A96" s="150">
        <v>343</v>
      </c>
      <c r="B96" s="151" t="s">
        <v>36</v>
      </c>
      <c r="C96" s="163">
        <f t="shared" si="34"/>
        <v>0</v>
      </c>
      <c r="D96" s="163">
        <f t="shared" ref="D96:J96" si="40">D97</f>
        <v>0</v>
      </c>
      <c r="E96" s="163">
        <f t="shared" si="40"/>
        <v>0</v>
      </c>
      <c r="F96" s="163">
        <f t="shared" si="40"/>
        <v>0</v>
      </c>
      <c r="G96" s="163">
        <f t="shared" si="40"/>
        <v>0</v>
      </c>
      <c r="H96" s="163">
        <f t="shared" si="40"/>
        <v>0</v>
      </c>
      <c r="I96" s="163">
        <f t="shared" si="40"/>
        <v>0</v>
      </c>
      <c r="J96" s="163">
        <f t="shared" si="40"/>
        <v>0</v>
      </c>
      <c r="K96" s="163">
        <v>0</v>
      </c>
      <c r="L96" s="163"/>
      <c r="M96" s="163"/>
      <c r="N96" s="163"/>
      <c r="O96" s="163"/>
      <c r="P96" s="163"/>
    </row>
    <row r="97" spans="1:16" ht="12.75" customHeight="1">
      <c r="A97" s="153">
        <v>3431</v>
      </c>
      <c r="B97" s="154" t="s">
        <v>72</v>
      </c>
      <c r="C97" s="152">
        <f t="shared" si="34"/>
        <v>0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</row>
    <row r="98" spans="1:16" s="200" customFormat="1">
      <c r="A98" s="257" t="s">
        <v>113</v>
      </c>
      <c r="B98" s="257"/>
      <c r="C98" s="174">
        <f>C99</f>
        <v>20500</v>
      </c>
      <c r="D98" s="174">
        <f>D99</f>
        <v>20500</v>
      </c>
      <c r="E98" s="174">
        <f t="shared" ref="E98:J98" si="41">E101</f>
        <v>0</v>
      </c>
      <c r="F98" s="174">
        <f t="shared" si="41"/>
        <v>0</v>
      </c>
      <c r="G98" s="174">
        <f t="shared" si="41"/>
        <v>0</v>
      </c>
      <c r="H98" s="174">
        <f t="shared" si="41"/>
        <v>0</v>
      </c>
      <c r="I98" s="174">
        <f t="shared" si="41"/>
        <v>0</v>
      </c>
      <c r="J98" s="174">
        <f t="shared" si="41"/>
        <v>0</v>
      </c>
      <c r="K98" s="174">
        <v>0</v>
      </c>
      <c r="L98" s="174"/>
      <c r="M98" s="174"/>
      <c r="N98" s="174"/>
      <c r="O98" s="174"/>
      <c r="P98" s="174"/>
    </row>
    <row r="99" spans="1:16" s="183" customFormat="1">
      <c r="A99" s="153">
        <v>3222</v>
      </c>
      <c r="B99" s="201" t="s">
        <v>114</v>
      </c>
      <c r="C99" s="182">
        <f>C100+C101</f>
        <v>20500</v>
      </c>
      <c r="D99" s="182">
        <v>20500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</row>
    <row r="100" spans="1:16" s="183" customFormat="1">
      <c r="A100" s="196"/>
      <c r="B100" s="196" t="s">
        <v>115</v>
      </c>
      <c r="C100" s="152">
        <f t="shared" ref="C100:C101" si="42">SUM(D100:K100)</f>
        <v>10250</v>
      </c>
      <c r="D100" s="186">
        <v>10250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</row>
    <row r="101" spans="1:16" s="200" customFormat="1">
      <c r="A101" s="153"/>
      <c r="B101" s="196" t="s">
        <v>116</v>
      </c>
      <c r="C101" s="152">
        <f t="shared" si="42"/>
        <v>10250</v>
      </c>
      <c r="D101" s="152">
        <v>10250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</row>
    <row r="102" spans="1:16">
      <c r="A102" s="255" t="s">
        <v>86</v>
      </c>
      <c r="B102" s="255"/>
      <c r="C102" s="164">
        <f>SUM(D102:K102)</f>
        <v>994700</v>
      </c>
      <c r="D102" s="158">
        <f>D103+D112+D117+D136+D156+D161+D190+D131+D149+D174</f>
        <v>184400</v>
      </c>
      <c r="E102" s="158"/>
      <c r="F102" s="158">
        <f>F103+F112+F117+F136+F156+F161+F190+F131</f>
        <v>0</v>
      </c>
      <c r="G102" s="158">
        <f>G103+G112+G117+G136+G156+G161+G190+G131+G149+G174</f>
        <v>5000</v>
      </c>
      <c r="H102" s="158">
        <f>H103+H112+H117+H136+H156+H161</f>
        <v>273800</v>
      </c>
      <c r="I102" s="158">
        <f>I103+I112+I117+I136+I156+I161</f>
        <v>0</v>
      </c>
      <c r="J102" s="158">
        <f>J103+J112+J117+J136+J156+J161</f>
        <v>95000</v>
      </c>
      <c r="K102" s="158">
        <f>K103+K112+K117+K136+K156+K161</f>
        <v>436500</v>
      </c>
      <c r="L102" s="158"/>
      <c r="M102" s="158"/>
      <c r="N102" s="158"/>
      <c r="O102" s="158"/>
      <c r="P102" s="158"/>
    </row>
    <row r="103" spans="1:16">
      <c r="A103" s="260" t="s">
        <v>92</v>
      </c>
      <c r="B103" s="260"/>
      <c r="C103" s="160">
        <f t="shared" ref="C103:C111" si="43">SUM(D103:K103)</f>
        <v>0</v>
      </c>
      <c r="D103" s="160">
        <f>D104</f>
        <v>0</v>
      </c>
      <c r="E103" s="160">
        <f t="shared" ref="E103:K103" si="44">E104</f>
        <v>0</v>
      </c>
      <c r="F103" s="160">
        <f t="shared" si="44"/>
        <v>0</v>
      </c>
      <c r="G103" s="160">
        <f t="shared" si="44"/>
        <v>0</v>
      </c>
      <c r="H103" s="160">
        <f t="shared" si="44"/>
        <v>0</v>
      </c>
      <c r="I103" s="160">
        <f t="shared" si="44"/>
        <v>0</v>
      </c>
      <c r="J103" s="160">
        <f t="shared" si="44"/>
        <v>0</v>
      </c>
      <c r="K103" s="160">
        <f t="shared" si="44"/>
        <v>0</v>
      </c>
      <c r="L103" s="160"/>
      <c r="M103" s="160"/>
      <c r="N103" s="160"/>
      <c r="O103" s="160"/>
      <c r="P103" s="160"/>
    </row>
    <row r="104" spans="1:16">
      <c r="A104" s="167">
        <v>3</v>
      </c>
      <c r="B104" s="168" t="s">
        <v>25</v>
      </c>
      <c r="C104" s="162">
        <f t="shared" si="43"/>
        <v>0</v>
      </c>
      <c r="D104" s="162">
        <f>D105+D109</f>
        <v>0</v>
      </c>
      <c r="E104" s="162">
        <f t="shared" ref="E104:K104" si="45">E105+E109</f>
        <v>0</v>
      </c>
      <c r="F104" s="162">
        <f t="shared" si="45"/>
        <v>0</v>
      </c>
      <c r="G104" s="162">
        <f t="shared" si="45"/>
        <v>0</v>
      </c>
      <c r="H104" s="162">
        <f t="shared" si="45"/>
        <v>0</v>
      </c>
      <c r="I104" s="162">
        <f t="shared" si="45"/>
        <v>0</v>
      </c>
      <c r="J104" s="162">
        <f t="shared" si="45"/>
        <v>0</v>
      </c>
      <c r="K104" s="162">
        <f t="shared" si="45"/>
        <v>0</v>
      </c>
      <c r="L104" s="162"/>
      <c r="M104" s="162"/>
      <c r="N104" s="162"/>
      <c r="O104" s="162"/>
      <c r="P104" s="162"/>
    </row>
    <row r="105" spans="1:16">
      <c r="A105" s="169">
        <v>32</v>
      </c>
      <c r="B105" s="170" t="s">
        <v>30</v>
      </c>
      <c r="C105" s="149">
        <f t="shared" si="43"/>
        <v>0</v>
      </c>
      <c r="D105" s="149">
        <f>D106</f>
        <v>0</v>
      </c>
      <c r="E105" s="149">
        <f t="shared" ref="E105:K105" si="46">E106</f>
        <v>0</v>
      </c>
      <c r="F105" s="149">
        <f t="shared" si="46"/>
        <v>0</v>
      </c>
      <c r="G105" s="149">
        <f t="shared" si="46"/>
        <v>0</v>
      </c>
      <c r="H105" s="149">
        <f t="shared" si="46"/>
        <v>0</v>
      </c>
      <c r="I105" s="149">
        <f t="shared" si="46"/>
        <v>0</v>
      </c>
      <c r="J105" s="149">
        <f t="shared" si="46"/>
        <v>0</v>
      </c>
      <c r="K105" s="149">
        <f t="shared" si="46"/>
        <v>0</v>
      </c>
      <c r="L105" s="149"/>
      <c r="M105" s="149"/>
      <c r="N105" s="149"/>
      <c r="O105" s="149"/>
      <c r="P105" s="149"/>
    </row>
    <row r="106" spans="1:16" s="12" customFormat="1">
      <c r="A106" s="171">
        <v>323</v>
      </c>
      <c r="B106" s="172" t="s">
        <v>33</v>
      </c>
      <c r="C106" s="163">
        <f t="shared" si="43"/>
        <v>0</v>
      </c>
      <c r="D106" s="163">
        <f>D107+D108</f>
        <v>0</v>
      </c>
      <c r="E106" s="163">
        <f t="shared" ref="E106:K106" si="47">E107+E108</f>
        <v>0</v>
      </c>
      <c r="F106" s="163">
        <f t="shared" si="47"/>
        <v>0</v>
      </c>
      <c r="G106" s="163">
        <f t="shared" si="47"/>
        <v>0</v>
      </c>
      <c r="H106" s="163">
        <f t="shared" si="47"/>
        <v>0</v>
      </c>
      <c r="I106" s="163">
        <f t="shared" si="47"/>
        <v>0</v>
      </c>
      <c r="J106" s="163">
        <f t="shared" si="47"/>
        <v>0</v>
      </c>
      <c r="K106" s="163">
        <f t="shared" si="47"/>
        <v>0</v>
      </c>
      <c r="L106" s="163"/>
      <c r="M106" s="163"/>
      <c r="N106" s="163"/>
      <c r="O106" s="163"/>
      <c r="P106" s="163"/>
    </row>
    <row r="107" spans="1:16">
      <c r="A107" s="153">
        <v>3237</v>
      </c>
      <c r="B107" s="154" t="s">
        <v>63</v>
      </c>
      <c r="C107" s="152">
        <v>0</v>
      </c>
      <c r="D107" s="152"/>
      <c r="E107" s="152"/>
      <c r="F107" s="152"/>
      <c r="G107" s="152"/>
      <c r="H107" s="152">
        <v>0</v>
      </c>
      <c r="I107" s="152"/>
      <c r="J107" s="152"/>
      <c r="K107" s="152"/>
      <c r="L107" s="152"/>
      <c r="M107" s="152"/>
      <c r="N107" s="152"/>
      <c r="O107" s="152"/>
      <c r="P107" s="152"/>
    </row>
    <row r="108" spans="1:16">
      <c r="A108" s="153">
        <v>3239</v>
      </c>
      <c r="B108" s="154" t="s">
        <v>65</v>
      </c>
      <c r="C108" s="152">
        <f t="shared" si="43"/>
        <v>0</v>
      </c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</row>
    <row r="109" spans="1:16">
      <c r="A109" s="169">
        <v>38</v>
      </c>
      <c r="B109" s="170" t="s">
        <v>98</v>
      </c>
      <c r="C109" s="149">
        <f t="shared" si="43"/>
        <v>0</v>
      </c>
      <c r="D109" s="149">
        <f>D110</f>
        <v>0</v>
      </c>
      <c r="E109" s="149">
        <f t="shared" ref="E109:K109" si="48">E110</f>
        <v>0</v>
      </c>
      <c r="F109" s="149">
        <f t="shared" si="48"/>
        <v>0</v>
      </c>
      <c r="G109" s="149">
        <f t="shared" si="48"/>
        <v>0</v>
      </c>
      <c r="H109" s="149">
        <f t="shared" si="48"/>
        <v>0</v>
      </c>
      <c r="I109" s="149">
        <f t="shared" si="48"/>
        <v>0</v>
      </c>
      <c r="J109" s="149">
        <f t="shared" si="48"/>
        <v>0</v>
      </c>
      <c r="K109" s="149">
        <f t="shared" si="48"/>
        <v>0</v>
      </c>
      <c r="L109" s="149"/>
      <c r="M109" s="149"/>
      <c r="N109" s="149"/>
      <c r="O109" s="149"/>
      <c r="P109" s="149"/>
    </row>
    <row r="110" spans="1:16" s="12" customFormat="1">
      <c r="A110" s="150">
        <v>383</v>
      </c>
      <c r="B110" s="151" t="s">
        <v>99</v>
      </c>
      <c r="C110" s="163">
        <f t="shared" si="43"/>
        <v>0</v>
      </c>
      <c r="D110" s="163">
        <f>D111</f>
        <v>0</v>
      </c>
      <c r="E110" s="163">
        <f t="shared" ref="E110:K110" si="49">E111</f>
        <v>0</v>
      </c>
      <c r="F110" s="163">
        <f t="shared" si="49"/>
        <v>0</v>
      </c>
      <c r="G110" s="163">
        <f t="shared" si="49"/>
        <v>0</v>
      </c>
      <c r="H110" s="163">
        <f t="shared" si="49"/>
        <v>0</v>
      </c>
      <c r="I110" s="163">
        <f t="shared" si="49"/>
        <v>0</v>
      </c>
      <c r="J110" s="163">
        <f t="shared" si="49"/>
        <v>0</v>
      </c>
      <c r="K110" s="163">
        <f t="shared" si="49"/>
        <v>0</v>
      </c>
      <c r="L110" s="163"/>
      <c r="M110" s="163"/>
      <c r="N110" s="163"/>
      <c r="O110" s="163"/>
      <c r="P110" s="163"/>
    </row>
    <row r="111" spans="1:16">
      <c r="A111" s="153">
        <v>3831</v>
      </c>
      <c r="B111" s="154" t="s">
        <v>100</v>
      </c>
      <c r="C111" s="152">
        <f t="shared" si="43"/>
        <v>0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1:16">
      <c r="A112" s="260" t="s">
        <v>107</v>
      </c>
      <c r="B112" s="260"/>
      <c r="C112" s="160">
        <f t="shared" ref="C112:C117" si="50">SUM(D112:K112)</f>
        <v>4500</v>
      </c>
      <c r="D112" s="160">
        <f>D115</f>
        <v>2500</v>
      </c>
      <c r="E112" s="160">
        <f t="shared" ref="E112:K112" si="51">E115</f>
        <v>0</v>
      </c>
      <c r="F112" s="160">
        <f t="shared" si="51"/>
        <v>0</v>
      </c>
      <c r="G112" s="160">
        <f t="shared" si="51"/>
        <v>0</v>
      </c>
      <c r="H112" s="160">
        <f t="shared" si="51"/>
        <v>2000</v>
      </c>
      <c r="I112" s="160">
        <f t="shared" si="51"/>
        <v>0</v>
      </c>
      <c r="J112" s="160">
        <f t="shared" si="51"/>
        <v>0</v>
      </c>
      <c r="K112" s="160">
        <f t="shared" si="51"/>
        <v>0</v>
      </c>
      <c r="L112" s="160"/>
      <c r="M112" s="160"/>
      <c r="N112" s="160"/>
      <c r="O112" s="160"/>
      <c r="P112" s="160"/>
    </row>
    <row r="113" spans="1:16">
      <c r="A113" s="167">
        <v>3</v>
      </c>
      <c r="B113" s="168" t="s">
        <v>25</v>
      </c>
      <c r="C113" s="162">
        <f t="shared" si="50"/>
        <v>4500</v>
      </c>
      <c r="D113" s="162">
        <f t="shared" ref="D113:J113" si="52">D114</f>
        <v>2500</v>
      </c>
      <c r="E113" s="162">
        <f t="shared" si="52"/>
        <v>0</v>
      </c>
      <c r="F113" s="162">
        <f t="shared" si="52"/>
        <v>0</v>
      </c>
      <c r="G113" s="162">
        <f t="shared" si="52"/>
        <v>0</v>
      </c>
      <c r="H113" s="162">
        <f t="shared" si="52"/>
        <v>2000</v>
      </c>
      <c r="I113" s="162">
        <f t="shared" si="52"/>
        <v>0</v>
      </c>
      <c r="J113" s="162">
        <f t="shared" si="52"/>
        <v>0</v>
      </c>
      <c r="K113" s="162">
        <v>0</v>
      </c>
      <c r="L113" s="162"/>
      <c r="M113" s="162"/>
      <c r="N113" s="162"/>
      <c r="O113" s="162"/>
      <c r="P113" s="162"/>
    </row>
    <row r="114" spans="1:16">
      <c r="A114" s="169">
        <v>32</v>
      </c>
      <c r="B114" s="170" t="s">
        <v>30</v>
      </c>
      <c r="C114" s="149">
        <f t="shared" si="50"/>
        <v>4500</v>
      </c>
      <c r="D114" s="149">
        <f>D115</f>
        <v>2500</v>
      </c>
      <c r="E114" s="149">
        <f t="shared" ref="E114:J114" si="53">E115+E117+E120</f>
        <v>0</v>
      </c>
      <c r="F114" s="149"/>
      <c r="G114" s="149">
        <f t="shared" si="53"/>
        <v>0</v>
      </c>
      <c r="H114" s="149">
        <f t="shared" si="53"/>
        <v>2000</v>
      </c>
      <c r="I114" s="149">
        <f t="shared" si="53"/>
        <v>0</v>
      </c>
      <c r="J114" s="149">
        <f t="shared" si="53"/>
        <v>0</v>
      </c>
      <c r="K114" s="149">
        <v>0</v>
      </c>
      <c r="L114" s="149"/>
      <c r="M114" s="149"/>
      <c r="N114" s="149"/>
      <c r="O114" s="149"/>
      <c r="P114" s="149"/>
    </row>
    <row r="115" spans="1:16" ht="12.75" customHeight="1">
      <c r="A115" s="150">
        <v>329</v>
      </c>
      <c r="B115" s="184" t="s">
        <v>34</v>
      </c>
      <c r="C115" s="163">
        <f t="shared" si="50"/>
        <v>4500</v>
      </c>
      <c r="D115" s="163">
        <v>2500</v>
      </c>
      <c r="E115" s="163">
        <f t="shared" ref="E115:J115" si="54">SUM(E116:E120)</f>
        <v>0</v>
      </c>
      <c r="F115" s="163"/>
      <c r="G115" s="163">
        <f t="shared" si="54"/>
        <v>0</v>
      </c>
      <c r="H115" s="163">
        <v>2000</v>
      </c>
      <c r="I115" s="163">
        <f t="shared" si="54"/>
        <v>0</v>
      </c>
      <c r="J115" s="163">
        <f t="shared" si="54"/>
        <v>0</v>
      </c>
      <c r="K115" s="163">
        <v>0</v>
      </c>
      <c r="L115" s="163"/>
      <c r="M115" s="163"/>
      <c r="N115" s="163"/>
      <c r="O115" s="163"/>
      <c r="P115" s="163"/>
    </row>
    <row r="116" spans="1:16">
      <c r="A116" s="153"/>
      <c r="B116" s="185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1:16">
      <c r="A117" s="257" t="s">
        <v>93</v>
      </c>
      <c r="B117" s="257"/>
      <c r="C117" s="174">
        <f t="shared" si="50"/>
        <v>4650</v>
      </c>
      <c r="D117" s="174">
        <f t="shared" ref="D117:J117" si="55">D118</f>
        <v>4650</v>
      </c>
      <c r="E117" s="174">
        <f t="shared" si="55"/>
        <v>0</v>
      </c>
      <c r="F117" s="174">
        <f t="shared" si="55"/>
        <v>0</v>
      </c>
      <c r="G117" s="174">
        <f t="shared" si="55"/>
        <v>0</v>
      </c>
      <c r="H117" s="174">
        <f t="shared" si="55"/>
        <v>0</v>
      </c>
      <c r="I117" s="174">
        <f t="shared" si="55"/>
        <v>0</v>
      </c>
      <c r="J117" s="174">
        <f t="shared" si="55"/>
        <v>0</v>
      </c>
      <c r="K117" s="174">
        <v>0</v>
      </c>
      <c r="L117" s="174"/>
      <c r="M117" s="174"/>
      <c r="N117" s="174"/>
      <c r="O117" s="174"/>
      <c r="P117" s="174"/>
    </row>
    <row r="118" spans="1:16">
      <c r="A118" s="167">
        <v>3</v>
      </c>
      <c r="B118" s="168" t="s">
        <v>25</v>
      </c>
      <c r="C118" s="162">
        <f t="shared" ref="C118:C125" si="56">SUM(D118:K118)</f>
        <v>4650</v>
      </c>
      <c r="D118" s="162">
        <f t="shared" ref="D118:J118" si="57">D119</f>
        <v>4650</v>
      </c>
      <c r="E118" s="162">
        <f t="shared" si="57"/>
        <v>0</v>
      </c>
      <c r="F118" s="162">
        <f t="shared" si="57"/>
        <v>0</v>
      </c>
      <c r="G118" s="162">
        <f t="shared" si="57"/>
        <v>0</v>
      </c>
      <c r="H118" s="162">
        <f t="shared" si="57"/>
        <v>0</v>
      </c>
      <c r="I118" s="162">
        <f t="shared" si="57"/>
        <v>0</v>
      </c>
      <c r="J118" s="162">
        <f t="shared" si="57"/>
        <v>0</v>
      </c>
      <c r="K118" s="162">
        <v>0</v>
      </c>
      <c r="L118" s="162"/>
      <c r="M118" s="162"/>
      <c r="N118" s="162"/>
      <c r="O118" s="162"/>
      <c r="P118" s="162"/>
    </row>
    <row r="119" spans="1:16">
      <c r="A119" s="169">
        <v>32</v>
      </c>
      <c r="B119" s="170" t="s">
        <v>30</v>
      </c>
      <c r="C119" s="149">
        <f>C120+C122+C125</f>
        <v>4650</v>
      </c>
      <c r="D119" s="149">
        <f>D120+D122+D125</f>
        <v>4650</v>
      </c>
      <c r="E119" s="149">
        <f t="shared" ref="E119:J119" si="58">E120+E122+E125</f>
        <v>0</v>
      </c>
      <c r="F119" s="149">
        <f t="shared" si="58"/>
        <v>0</v>
      </c>
      <c r="G119" s="149">
        <f t="shared" si="58"/>
        <v>0</v>
      </c>
      <c r="H119" s="149">
        <f t="shared" si="58"/>
        <v>0</v>
      </c>
      <c r="I119" s="149">
        <f t="shared" si="58"/>
        <v>0</v>
      </c>
      <c r="J119" s="149">
        <f t="shared" si="58"/>
        <v>0</v>
      </c>
      <c r="K119" s="149">
        <v>0</v>
      </c>
      <c r="L119" s="149"/>
      <c r="M119" s="149"/>
      <c r="N119" s="149"/>
      <c r="O119" s="149"/>
      <c r="P119" s="149"/>
    </row>
    <row r="120" spans="1:16">
      <c r="A120" s="171">
        <v>322</v>
      </c>
      <c r="B120" s="172" t="s">
        <v>32</v>
      </c>
      <c r="C120" s="163">
        <f t="shared" si="56"/>
        <v>0</v>
      </c>
      <c r="D120" s="163">
        <f>D121</f>
        <v>0</v>
      </c>
      <c r="E120" s="163">
        <f t="shared" ref="E120:J120" si="59">E121</f>
        <v>0</v>
      </c>
      <c r="F120" s="163">
        <f t="shared" si="59"/>
        <v>0</v>
      </c>
      <c r="G120" s="163">
        <f t="shared" si="59"/>
        <v>0</v>
      </c>
      <c r="H120" s="163">
        <f t="shared" si="59"/>
        <v>0</v>
      </c>
      <c r="I120" s="163">
        <f t="shared" si="59"/>
        <v>0</v>
      </c>
      <c r="J120" s="163">
        <f t="shared" si="59"/>
        <v>0</v>
      </c>
      <c r="K120" s="163">
        <v>0</v>
      </c>
      <c r="L120" s="163"/>
      <c r="M120" s="163"/>
      <c r="N120" s="163"/>
      <c r="O120" s="163"/>
      <c r="P120" s="163"/>
    </row>
    <row r="121" spans="1:16">
      <c r="A121" s="153">
        <v>3221</v>
      </c>
      <c r="B121" s="154" t="s">
        <v>53</v>
      </c>
      <c r="C121" s="152">
        <f t="shared" si="56"/>
        <v>0</v>
      </c>
      <c r="D121" s="152">
        <v>0</v>
      </c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1:16">
      <c r="A122" s="171">
        <v>323</v>
      </c>
      <c r="B122" s="172" t="s">
        <v>33</v>
      </c>
      <c r="C122" s="163">
        <f t="shared" si="56"/>
        <v>0</v>
      </c>
      <c r="D122" s="163">
        <f>SUM(D123:D124)</f>
        <v>0</v>
      </c>
      <c r="E122" s="163">
        <f t="shared" ref="E122:J122" si="60">SUM(E123:E124)</f>
        <v>0</v>
      </c>
      <c r="F122" s="163">
        <f t="shared" si="60"/>
        <v>0</v>
      </c>
      <c r="G122" s="163">
        <f t="shared" si="60"/>
        <v>0</v>
      </c>
      <c r="H122" s="163">
        <f t="shared" si="60"/>
        <v>0</v>
      </c>
      <c r="I122" s="163">
        <f t="shared" si="60"/>
        <v>0</v>
      </c>
      <c r="J122" s="163">
        <f t="shared" si="60"/>
        <v>0</v>
      </c>
      <c r="K122" s="163">
        <v>0</v>
      </c>
      <c r="L122" s="163"/>
      <c r="M122" s="163"/>
      <c r="N122" s="163"/>
      <c r="O122" s="163"/>
      <c r="P122" s="163"/>
    </row>
    <row r="123" spans="1:16">
      <c r="A123" s="153">
        <v>3237</v>
      </c>
      <c r="B123" s="154" t="s">
        <v>63</v>
      </c>
      <c r="C123" s="163">
        <f t="shared" si="56"/>
        <v>0</v>
      </c>
      <c r="D123" s="152">
        <v>0</v>
      </c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1:16">
      <c r="A124" s="153">
        <v>3239</v>
      </c>
      <c r="B124" s="154" t="s">
        <v>65</v>
      </c>
      <c r="C124" s="152">
        <f t="shared" si="56"/>
        <v>0</v>
      </c>
      <c r="D124" s="152">
        <v>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>
      <c r="A125" s="150">
        <v>329</v>
      </c>
      <c r="B125" s="184" t="s">
        <v>34</v>
      </c>
      <c r="C125" s="163">
        <f t="shared" si="56"/>
        <v>4650</v>
      </c>
      <c r="D125" s="163">
        <v>4650</v>
      </c>
      <c r="E125" s="163">
        <f t="shared" ref="E125:J125" si="61">E126</f>
        <v>0</v>
      </c>
      <c r="F125" s="163">
        <f t="shared" si="61"/>
        <v>0</v>
      </c>
      <c r="G125" s="163">
        <f t="shared" si="61"/>
        <v>0</v>
      </c>
      <c r="H125" s="163">
        <f t="shared" si="61"/>
        <v>0</v>
      </c>
      <c r="I125" s="163">
        <f t="shared" si="61"/>
        <v>0</v>
      </c>
      <c r="J125" s="163">
        <f t="shared" si="61"/>
        <v>0</v>
      </c>
      <c r="K125" s="163">
        <v>0</v>
      </c>
      <c r="L125" s="163"/>
      <c r="M125" s="163"/>
      <c r="N125" s="163"/>
      <c r="O125" s="163"/>
      <c r="P125" s="163"/>
    </row>
    <row r="126" spans="1:16" ht="14.25" customHeight="1">
      <c r="A126" s="153"/>
      <c r="B126" s="154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1:16" s="183" customFormat="1" ht="11.25" hidden="1" customHeight="1">
      <c r="A127" s="270"/>
      <c r="B127" s="270"/>
      <c r="C127" s="195"/>
      <c r="D127" s="195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</row>
    <row r="128" spans="1:16" s="183" customFormat="1" hidden="1">
      <c r="A128" s="198"/>
      <c r="B128" s="194"/>
      <c r="C128" s="195"/>
      <c r="D128" s="195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1:16" s="183" customFormat="1" hidden="1">
      <c r="A129" s="196"/>
      <c r="B129" s="196"/>
      <c r="C129" s="197"/>
      <c r="D129" s="197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</row>
    <row r="130" spans="1:16" s="183" customFormat="1" hidden="1">
      <c r="A130" s="198"/>
      <c r="B130" s="196"/>
      <c r="C130" s="197"/>
      <c r="D130" s="197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</row>
    <row r="131" spans="1:16" s="202" customFormat="1">
      <c r="A131" s="260" t="s">
        <v>125</v>
      </c>
      <c r="B131" s="260"/>
      <c r="C131" s="160">
        <f t="shared" ref="C131:C135" si="62">SUM(D131:K131)</f>
        <v>0</v>
      </c>
      <c r="D131" s="160">
        <f>D134</f>
        <v>0</v>
      </c>
      <c r="E131" s="160">
        <f t="shared" ref="E131:K131" si="63">E134</f>
        <v>0</v>
      </c>
      <c r="F131" s="160">
        <f t="shared" si="63"/>
        <v>0</v>
      </c>
      <c r="G131" s="160">
        <f t="shared" si="63"/>
        <v>0</v>
      </c>
      <c r="H131" s="160"/>
      <c r="I131" s="160">
        <f t="shared" si="63"/>
        <v>0</v>
      </c>
      <c r="J131" s="160">
        <f t="shared" si="63"/>
        <v>0</v>
      </c>
      <c r="K131" s="160">
        <f t="shared" si="63"/>
        <v>0</v>
      </c>
      <c r="L131" s="160"/>
      <c r="M131" s="160"/>
      <c r="N131" s="160"/>
      <c r="O131" s="160"/>
      <c r="P131" s="160"/>
    </row>
    <row r="132" spans="1:16" s="202" customFormat="1">
      <c r="A132" s="167">
        <v>3</v>
      </c>
      <c r="B132" s="168" t="s">
        <v>25</v>
      </c>
      <c r="C132" s="162">
        <f t="shared" si="62"/>
        <v>0</v>
      </c>
      <c r="D132" s="162">
        <f t="shared" ref="D132:J132" si="64">D133</f>
        <v>0</v>
      </c>
      <c r="E132" s="162">
        <f t="shared" si="64"/>
        <v>0</v>
      </c>
      <c r="F132" s="162">
        <f t="shared" si="64"/>
        <v>0</v>
      </c>
      <c r="G132" s="162">
        <f t="shared" si="64"/>
        <v>0</v>
      </c>
      <c r="H132" s="162"/>
      <c r="I132" s="162">
        <f t="shared" si="64"/>
        <v>0</v>
      </c>
      <c r="J132" s="162">
        <f t="shared" si="64"/>
        <v>0</v>
      </c>
      <c r="K132" s="162">
        <v>0</v>
      </c>
      <c r="L132" s="162"/>
      <c r="M132" s="162"/>
      <c r="N132" s="162"/>
      <c r="O132" s="162"/>
      <c r="P132" s="162"/>
    </row>
    <row r="133" spans="1:16" s="202" customFormat="1">
      <c r="A133" s="169">
        <v>32</v>
      </c>
      <c r="B133" s="170" t="s">
        <v>30</v>
      </c>
      <c r="C133" s="149">
        <f t="shared" si="62"/>
        <v>0</v>
      </c>
      <c r="D133" s="149">
        <f>D134</f>
        <v>0</v>
      </c>
      <c r="E133" s="149">
        <f t="shared" ref="E133" si="65">E134+E136+E139</f>
        <v>0</v>
      </c>
      <c r="F133" s="149">
        <v>0</v>
      </c>
      <c r="G133" s="149">
        <f t="shared" ref="G133:J133" si="66">G134+G136+G139</f>
        <v>0</v>
      </c>
      <c r="H133" s="149"/>
      <c r="I133" s="149">
        <f t="shared" si="66"/>
        <v>0</v>
      </c>
      <c r="J133" s="149">
        <f t="shared" si="66"/>
        <v>0</v>
      </c>
      <c r="K133" s="149">
        <v>0</v>
      </c>
      <c r="L133" s="149"/>
      <c r="M133" s="149"/>
      <c r="N133" s="149"/>
      <c r="O133" s="149"/>
      <c r="P133" s="149"/>
    </row>
    <row r="134" spans="1:16" s="202" customFormat="1" ht="12.75" customHeight="1">
      <c r="A134" s="150">
        <v>329</v>
      </c>
      <c r="B134" s="184" t="s">
        <v>34</v>
      </c>
      <c r="C134" s="163">
        <f t="shared" si="62"/>
        <v>0</v>
      </c>
      <c r="D134" s="163">
        <f>D135</f>
        <v>0</v>
      </c>
      <c r="E134" s="163">
        <f t="shared" ref="E134" si="67">SUM(E135:E139)</f>
        <v>0</v>
      </c>
      <c r="F134" s="163">
        <v>0</v>
      </c>
      <c r="G134" s="163">
        <f t="shared" ref="G134:J134" si="68">SUM(G135:G139)</f>
        <v>0</v>
      </c>
      <c r="H134" s="163"/>
      <c r="I134" s="163">
        <f t="shared" si="68"/>
        <v>0</v>
      </c>
      <c r="J134" s="163">
        <f t="shared" si="68"/>
        <v>0</v>
      </c>
      <c r="K134" s="163">
        <v>0</v>
      </c>
      <c r="L134" s="163"/>
      <c r="M134" s="163"/>
      <c r="N134" s="163"/>
      <c r="O134" s="163"/>
      <c r="P134" s="163"/>
    </row>
    <row r="135" spans="1:16" s="202" customFormat="1">
      <c r="A135" s="153">
        <v>3299</v>
      </c>
      <c r="B135" s="185" t="s">
        <v>34</v>
      </c>
      <c r="C135" s="152">
        <f t="shared" si="62"/>
        <v>0</v>
      </c>
      <c r="D135" s="152">
        <v>0</v>
      </c>
      <c r="E135" s="152"/>
      <c r="F135" s="152">
        <v>0</v>
      </c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1:16" ht="26.25" customHeight="1">
      <c r="A136" s="266" t="s">
        <v>101</v>
      </c>
      <c r="B136" s="267"/>
      <c r="C136" s="174">
        <f>C137</f>
        <v>7000</v>
      </c>
      <c r="D136" s="174">
        <f t="shared" ref="D136:J136" si="69">D137</f>
        <v>0</v>
      </c>
      <c r="E136" s="174">
        <f t="shared" si="69"/>
        <v>0</v>
      </c>
      <c r="F136" s="174">
        <f t="shared" si="69"/>
        <v>0</v>
      </c>
      <c r="G136" s="174">
        <f t="shared" si="69"/>
        <v>0</v>
      </c>
      <c r="H136" s="174">
        <f t="shared" si="69"/>
        <v>271800</v>
      </c>
      <c r="I136" s="174">
        <f>I137</f>
        <v>0</v>
      </c>
      <c r="J136" s="174">
        <f t="shared" si="69"/>
        <v>0</v>
      </c>
      <c r="K136" s="174">
        <v>0</v>
      </c>
      <c r="L136" s="174"/>
      <c r="M136" s="174"/>
      <c r="N136" s="174"/>
      <c r="O136" s="174"/>
      <c r="P136" s="174"/>
    </row>
    <row r="137" spans="1:16" ht="12.75" customHeight="1">
      <c r="A137" s="167">
        <v>3</v>
      </c>
      <c r="B137" s="168" t="s">
        <v>25</v>
      </c>
      <c r="C137" s="162">
        <f>C138+C146</f>
        <v>7000</v>
      </c>
      <c r="D137" s="162">
        <f t="shared" ref="D137:J137" si="70">D138+D146</f>
        <v>0</v>
      </c>
      <c r="E137" s="162">
        <f t="shared" si="70"/>
        <v>0</v>
      </c>
      <c r="F137" s="162">
        <f t="shared" si="70"/>
        <v>0</v>
      </c>
      <c r="G137" s="162">
        <f t="shared" si="70"/>
        <v>0</v>
      </c>
      <c r="H137" s="162">
        <f t="shared" si="70"/>
        <v>271800</v>
      </c>
      <c r="I137" s="162">
        <f t="shared" si="70"/>
        <v>0</v>
      </c>
      <c r="J137" s="162">
        <f t="shared" si="70"/>
        <v>0</v>
      </c>
      <c r="K137" s="162">
        <v>0</v>
      </c>
      <c r="L137" s="149"/>
      <c r="M137" s="162">
        <v>0</v>
      </c>
      <c r="N137" s="162"/>
      <c r="O137" s="149"/>
      <c r="P137" s="162"/>
    </row>
    <row r="138" spans="1:16" ht="12.75" customHeight="1">
      <c r="A138" s="147">
        <v>31</v>
      </c>
      <c r="B138" s="148" t="s">
        <v>26</v>
      </c>
      <c r="C138" s="149">
        <f>C139+C141+C143</f>
        <v>0</v>
      </c>
      <c r="D138" s="149">
        <f t="shared" ref="D138:I138" si="71">D139+D143</f>
        <v>0</v>
      </c>
      <c r="E138" s="149">
        <f t="shared" si="71"/>
        <v>0</v>
      </c>
      <c r="F138" s="149">
        <f t="shared" si="71"/>
        <v>0</v>
      </c>
      <c r="G138" s="149">
        <f t="shared" si="71"/>
        <v>0</v>
      </c>
      <c r="H138" s="149">
        <f>H139+H141+H143</f>
        <v>264800</v>
      </c>
      <c r="I138" s="149">
        <f t="shared" si="71"/>
        <v>0</v>
      </c>
      <c r="J138" s="149">
        <f>J139+J143</f>
        <v>0</v>
      </c>
      <c r="K138" s="149">
        <v>0</v>
      </c>
      <c r="L138" s="149"/>
      <c r="M138" s="149"/>
      <c r="N138" s="149"/>
      <c r="O138" s="149"/>
      <c r="P138" s="149"/>
    </row>
    <row r="139" spans="1:16" ht="12.75" customHeight="1">
      <c r="A139" s="150">
        <v>311</v>
      </c>
      <c r="B139" s="151" t="s">
        <v>27</v>
      </c>
      <c r="C139" s="163">
        <f>C140</f>
        <v>0</v>
      </c>
      <c r="D139" s="163">
        <f t="shared" ref="D139:J139" si="72">D140</f>
        <v>0</v>
      </c>
      <c r="E139" s="163">
        <f t="shared" si="72"/>
        <v>0</v>
      </c>
      <c r="F139" s="163">
        <f t="shared" si="72"/>
        <v>0</v>
      </c>
      <c r="G139" s="163">
        <f t="shared" si="72"/>
        <v>0</v>
      </c>
      <c r="H139" s="163">
        <v>215500</v>
      </c>
      <c r="I139" s="163">
        <f t="shared" si="72"/>
        <v>0</v>
      </c>
      <c r="J139" s="163">
        <f t="shared" si="72"/>
        <v>0</v>
      </c>
      <c r="K139" s="163">
        <v>0</v>
      </c>
      <c r="L139" s="163"/>
      <c r="M139" s="163"/>
      <c r="N139" s="163"/>
      <c r="O139" s="163"/>
      <c r="P139" s="163"/>
    </row>
    <row r="140" spans="1:16" ht="12.75" customHeight="1">
      <c r="A140" s="153"/>
      <c r="B140" s="154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1:16" ht="12.75" customHeight="1">
      <c r="A141" s="150">
        <v>312</v>
      </c>
      <c r="B141" s="151" t="s">
        <v>28</v>
      </c>
      <c r="C141" s="163">
        <f>C142</f>
        <v>0</v>
      </c>
      <c r="D141" s="152"/>
      <c r="E141" s="152"/>
      <c r="F141" s="152"/>
      <c r="G141" s="152"/>
      <c r="H141" s="163">
        <v>15000</v>
      </c>
      <c r="I141" s="152"/>
      <c r="J141" s="152"/>
      <c r="K141" s="152"/>
      <c r="L141" s="163"/>
      <c r="M141" s="163"/>
      <c r="N141" s="152"/>
      <c r="O141" s="163"/>
      <c r="P141" s="163"/>
    </row>
    <row r="142" spans="1:16" ht="12.75" customHeight="1">
      <c r="A142" s="153"/>
      <c r="B142" s="154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1:16" ht="12.75" customHeight="1">
      <c r="A143" s="150">
        <v>313</v>
      </c>
      <c r="B143" s="151" t="s">
        <v>29</v>
      </c>
      <c r="C143" s="163">
        <f>SUM(C144:C145)</f>
        <v>0</v>
      </c>
      <c r="D143" s="163">
        <f t="shared" ref="D143:I143" si="73">SUM(D144:D145)</f>
        <v>0</v>
      </c>
      <c r="E143" s="163">
        <f t="shared" si="73"/>
        <v>0</v>
      </c>
      <c r="F143" s="163">
        <f t="shared" si="73"/>
        <v>0</v>
      </c>
      <c r="G143" s="163">
        <f t="shared" si="73"/>
        <v>0</v>
      </c>
      <c r="H143" s="163">
        <v>34300</v>
      </c>
      <c r="I143" s="163">
        <f t="shared" si="73"/>
        <v>0</v>
      </c>
      <c r="J143" s="163">
        <f>SUM(J144:J145)</f>
        <v>0</v>
      </c>
      <c r="K143" s="163">
        <v>0</v>
      </c>
      <c r="L143" s="163"/>
      <c r="M143" s="163"/>
      <c r="N143" s="163"/>
      <c r="O143" s="163"/>
      <c r="P143" s="163"/>
    </row>
    <row r="144" spans="1:16" ht="12.75" customHeight="1">
      <c r="A144" s="153"/>
      <c r="B144" s="154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1:16" ht="12.75" customHeight="1">
      <c r="A145" s="153"/>
      <c r="B145" s="154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1:16" ht="12.75" customHeight="1">
      <c r="A146" s="147">
        <v>32</v>
      </c>
      <c r="B146" s="148" t="s">
        <v>30</v>
      </c>
      <c r="C146" s="149">
        <f>C147</f>
        <v>7000</v>
      </c>
      <c r="D146" s="149">
        <f t="shared" ref="D146:J146" si="74">D147</f>
        <v>0</v>
      </c>
      <c r="E146" s="149">
        <f t="shared" si="74"/>
        <v>0</v>
      </c>
      <c r="F146" s="149">
        <f t="shared" si="74"/>
        <v>0</v>
      </c>
      <c r="G146" s="149">
        <f t="shared" si="74"/>
        <v>0</v>
      </c>
      <c r="H146" s="149">
        <f t="shared" si="74"/>
        <v>7000</v>
      </c>
      <c r="I146" s="149">
        <f t="shared" si="74"/>
        <v>0</v>
      </c>
      <c r="J146" s="149">
        <f t="shared" si="74"/>
        <v>0</v>
      </c>
      <c r="K146" s="149">
        <v>0</v>
      </c>
      <c r="L146" s="149"/>
      <c r="M146" s="149"/>
      <c r="N146" s="149"/>
      <c r="O146" s="149"/>
      <c r="P146" s="149"/>
    </row>
    <row r="147" spans="1:16" ht="12.75" customHeight="1">
      <c r="A147" s="150">
        <v>321</v>
      </c>
      <c r="B147" s="151" t="s">
        <v>31</v>
      </c>
      <c r="C147" s="152">
        <f t="shared" ref="C147" si="75">SUM(D147:K147)</f>
        <v>7000</v>
      </c>
      <c r="D147" s="163">
        <f t="shared" ref="D147:J147" si="76">D148</f>
        <v>0</v>
      </c>
      <c r="E147" s="163">
        <f t="shared" si="76"/>
        <v>0</v>
      </c>
      <c r="F147" s="163">
        <f t="shared" si="76"/>
        <v>0</v>
      </c>
      <c r="G147" s="163">
        <f t="shared" si="76"/>
        <v>0</v>
      </c>
      <c r="H147" s="163">
        <v>7000</v>
      </c>
      <c r="I147" s="163">
        <f t="shared" si="76"/>
        <v>0</v>
      </c>
      <c r="J147" s="163">
        <f t="shared" si="76"/>
        <v>0</v>
      </c>
      <c r="K147" s="163">
        <v>0</v>
      </c>
      <c r="L147" s="163"/>
      <c r="M147" s="163"/>
      <c r="N147" s="163"/>
      <c r="O147" s="163"/>
      <c r="P147" s="163"/>
    </row>
    <row r="148" spans="1:16" ht="12.75" customHeight="1">
      <c r="A148" s="153"/>
      <c r="B148" s="154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1:16" s="217" customFormat="1" ht="17.25" customHeight="1">
      <c r="A149" s="271" t="s">
        <v>131</v>
      </c>
      <c r="B149" s="272"/>
      <c r="C149" s="174">
        <f>C150</f>
        <v>0</v>
      </c>
      <c r="D149" s="174">
        <f t="shared" ref="D149" si="77">D150</f>
        <v>5000</v>
      </c>
      <c r="E149" s="203"/>
      <c r="F149" s="203"/>
      <c r="G149" s="174">
        <f t="shared" ref="G149" si="78">G150</f>
        <v>5000</v>
      </c>
      <c r="H149" s="203"/>
      <c r="I149" s="203"/>
      <c r="J149" s="203"/>
      <c r="K149" s="203"/>
      <c r="L149" s="203"/>
      <c r="M149" s="203"/>
      <c r="N149" s="203"/>
      <c r="O149" s="203"/>
      <c r="P149" s="203"/>
    </row>
    <row r="150" spans="1:16" s="217" customFormat="1" ht="17.25" customHeight="1">
      <c r="A150" s="161">
        <v>3</v>
      </c>
      <c r="B150" s="219" t="s">
        <v>82</v>
      </c>
      <c r="C150" s="162">
        <f>C151</f>
        <v>0</v>
      </c>
      <c r="D150" s="162">
        <f t="shared" ref="D150" si="79">D151+D159</f>
        <v>5000</v>
      </c>
      <c r="E150" s="213"/>
      <c r="F150" s="213"/>
      <c r="G150" s="162">
        <f t="shared" ref="G150" si="80">G151+G159</f>
        <v>5000</v>
      </c>
      <c r="H150" s="213"/>
      <c r="I150" s="213"/>
      <c r="J150" s="213"/>
      <c r="K150" s="213"/>
      <c r="L150" s="213"/>
      <c r="M150" s="213"/>
      <c r="N150" s="213"/>
      <c r="O150" s="213"/>
      <c r="P150" s="213"/>
    </row>
    <row r="151" spans="1:16" s="217" customFormat="1" ht="17.25" customHeight="1">
      <c r="A151" s="148">
        <v>32</v>
      </c>
      <c r="B151" s="218" t="s">
        <v>132</v>
      </c>
      <c r="C151" s="149">
        <f>C152</f>
        <v>0</v>
      </c>
      <c r="D151" s="149">
        <f t="shared" ref="D151" si="81">D152</f>
        <v>5000</v>
      </c>
      <c r="E151" s="207"/>
      <c r="F151" s="207"/>
      <c r="G151" s="149">
        <f t="shared" ref="G151" si="82">G152</f>
        <v>5000</v>
      </c>
      <c r="H151" s="207"/>
      <c r="I151" s="207"/>
      <c r="J151" s="207"/>
      <c r="K151" s="207"/>
      <c r="L151" s="207"/>
      <c r="M151" s="207"/>
      <c r="N151" s="207"/>
      <c r="O151" s="207"/>
      <c r="P151" s="207"/>
    </row>
    <row r="152" spans="1:16" s="217" customFormat="1" ht="17.25" customHeight="1">
      <c r="A152" s="151">
        <v>329</v>
      </c>
      <c r="B152" s="184" t="s">
        <v>132</v>
      </c>
      <c r="C152" s="163">
        <f>C153</f>
        <v>0</v>
      </c>
      <c r="D152" s="152">
        <v>5000</v>
      </c>
      <c r="E152" s="152"/>
      <c r="F152" s="152"/>
      <c r="G152" s="152">
        <v>5000</v>
      </c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1:16" s="217" customFormat="1" ht="12.75" customHeight="1">
      <c r="A153" s="154"/>
      <c r="B153" s="185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1:16" s="217" customFormat="1" ht="12.75" hidden="1" customHeight="1">
      <c r="A154" s="209"/>
      <c r="B154" s="210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1:16" s="217" customFormat="1" ht="12.75" hidden="1" customHeight="1">
      <c r="A155" s="209"/>
      <c r="B155" s="210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1:16" ht="26.25" customHeight="1">
      <c r="A156" s="266" t="s">
        <v>106</v>
      </c>
      <c r="B156" s="267"/>
      <c r="C156" s="174">
        <f>C157</f>
        <v>95000</v>
      </c>
      <c r="D156" s="174">
        <f t="shared" ref="D156:J156" si="83">D157</f>
        <v>0</v>
      </c>
      <c r="E156" s="174">
        <f t="shared" si="83"/>
        <v>0</v>
      </c>
      <c r="F156" s="174">
        <f t="shared" si="83"/>
        <v>0</v>
      </c>
      <c r="G156" s="174">
        <f t="shared" si="83"/>
        <v>0</v>
      </c>
      <c r="H156" s="174">
        <f t="shared" si="83"/>
        <v>0</v>
      </c>
      <c r="I156" s="174">
        <f>I157</f>
        <v>0</v>
      </c>
      <c r="J156" s="174">
        <f t="shared" si="83"/>
        <v>95000</v>
      </c>
      <c r="K156" s="174">
        <v>0</v>
      </c>
      <c r="L156" s="174"/>
      <c r="M156" s="174"/>
      <c r="N156" s="174"/>
      <c r="O156" s="174"/>
      <c r="P156" s="174"/>
    </row>
    <row r="157" spans="1:16" ht="12.75" customHeight="1">
      <c r="A157" s="167">
        <v>3</v>
      </c>
      <c r="B157" s="168" t="s">
        <v>25</v>
      </c>
      <c r="C157" s="162">
        <f>C158</f>
        <v>95000</v>
      </c>
      <c r="D157" s="162">
        <f t="shared" ref="D157:J157" si="84">D158+D165</f>
        <v>0</v>
      </c>
      <c r="E157" s="162">
        <f t="shared" si="84"/>
        <v>0</v>
      </c>
      <c r="F157" s="162">
        <f t="shared" si="84"/>
        <v>0</v>
      </c>
      <c r="G157" s="162">
        <f t="shared" si="84"/>
        <v>0</v>
      </c>
      <c r="H157" s="162">
        <f t="shared" si="84"/>
        <v>0</v>
      </c>
      <c r="I157" s="162">
        <f t="shared" si="84"/>
        <v>0</v>
      </c>
      <c r="J157" s="162">
        <f t="shared" si="84"/>
        <v>95000</v>
      </c>
      <c r="K157" s="162">
        <v>0</v>
      </c>
      <c r="L157" s="162"/>
      <c r="M157" s="162"/>
      <c r="N157" s="162"/>
      <c r="O157" s="162"/>
      <c r="P157" s="162"/>
    </row>
    <row r="158" spans="1:16" ht="12.75" customHeight="1">
      <c r="A158" s="147">
        <v>32</v>
      </c>
      <c r="B158" s="170" t="s">
        <v>30</v>
      </c>
      <c r="C158" s="149">
        <f>C159</f>
        <v>95000</v>
      </c>
      <c r="D158" s="149"/>
      <c r="E158" s="149"/>
      <c r="F158" s="149">
        <f t="shared" ref="F158:I158" si="85">F160+F162</f>
        <v>0</v>
      </c>
      <c r="G158" s="149">
        <f t="shared" si="85"/>
        <v>0</v>
      </c>
      <c r="H158" s="149">
        <f t="shared" si="85"/>
        <v>0</v>
      </c>
      <c r="I158" s="149">
        <f t="shared" si="85"/>
        <v>0</v>
      </c>
      <c r="J158" s="149">
        <f>J159</f>
        <v>95000</v>
      </c>
      <c r="K158" s="149">
        <v>0</v>
      </c>
      <c r="L158" s="149"/>
      <c r="M158" s="149"/>
      <c r="N158" s="149"/>
      <c r="O158" s="149"/>
      <c r="P158" s="149"/>
    </row>
    <row r="159" spans="1:16" s="183" customFormat="1" ht="12.75" customHeight="1">
      <c r="A159" s="180">
        <v>324</v>
      </c>
      <c r="B159" s="181" t="s">
        <v>66</v>
      </c>
      <c r="C159" s="182">
        <f>SUM(D159:K159)</f>
        <v>95000</v>
      </c>
      <c r="D159" s="182"/>
      <c r="E159" s="182"/>
      <c r="F159" s="182"/>
      <c r="G159" s="182"/>
      <c r="H159" s="182"/>
      <c r="I159" s="182"/>
      <c r="J159" s="182">
        <v>95000</v>
      </c>
      <c r="K159" s="182"/>
      <c r="L159" s="182"/>
      <c r="M159" s="182"/>
      <c r="N159" s="182"/>
      <c r="O159" s="182"/>
      <c r="P159" s="182"/>
    </row>
    <row r="160" spans="1:16" ht="12.75" customHeight="1">
      <c r="A160" s="153"/>
      <c r="B160" s="179"/>
      <c r="C160" s="186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1:30">
      <c r="A161" s="257" t="s">
        <v>110</v>
      </c>
      <c r="B161" s="257"/>
      <c r="C161" s="174">
        <f>C162</f>
        <v>486500</v>
      </c>
      <c r="D161" s="174">
        <f>D162</f>
        <v>50000</v>
      </c>
      <c r="E161" s="174">
        <f t="shared" ref="D161:J162" si="86">E162</f>
        <v>0</v>
      </c>
      <c r="F161" s="174">
        <f t="shared" si="86"/>
        <v>0</v>
      </c>
      <c r="G161" s="174">
        <f t="shared" si="86"/>
        <v>0</v>
      </c>
      <c r="H161" s="174">
        <f t="shared" si="86"/>
        <v>0</v>
      </c>
      <c r="I161" s="174">
        <f t="shared" si="86"/>
        <v>0</v>
      </c>
      <c r="J161" s="174">
        <f t="shared" si="86"/>
        <v>0</v>
      </c>
      <c r="K161" s="174">
        <f>K162</f>
        <v>436500</v>
      </c>
      <c r="L161" s="174"/>
      <c r="M161" s="174"/>
      <c r="N161" s="174"/>
      <c r="O161" s="174"/>
      <c r="P161" s="174"/>
    </row>
    <row r="162" spans="1:30">
      <c r="A162" s="167">
        <v>3</v>
      </c>
      <c r="B162" s="168" t="s">
        <v>25</v>
      </c>
      <c r="C162" s="162">
        <f>C163</f>
        <v>486500</v>
      </c>
      <c r="D162" s="162">
        <f t="shared" si="86"/>
        <v>50000</v>
      </c>
      <c r="E162" s="162">
        <f t="shared" si="86"/>
        <v>0</v>
      </c>
      <c r="F162" s="162">
        <f t="shared" si="86"/>
        <v>0</v>
      </c>
      <c r="G162" s="162">
        <f t="shared" si="86"/>
        <v>0</v>
      </c>
      <c r="H162" s="162">
        <f t="shared" si="86"/>
        <v>0</v>
      </c>
      <c r="I162" s="162">
        <f t="shared" si="86"/>
        <v>0</v>
      </c>
      <c r="J162" s="162">
        <f t="shared" si="86"/>
        <v>0</v>
      </c>
      <c r="K162" s="162">
        <f>K163</f>
        <v>436500</v>
      </c>
      <c r="L162" s="162"/>
      <c r="M162" s="162"/>
      <c r="N162" s="162"/>
      <c r="O162" s="162"/>
      <c r="P162" s="162"/>
    </row>
    <row r="163" spans="1:30">
      <c r="A163" s="169">
        <v>32</v>
      </c>
      <c r="B163" s="170" t="s">
        <v>30</v>
      </c>
      <c r="C163" s="149">
        <f>SUM(D163:K163)</f>
        <v>486500</v>
      </c>
      <c r="D163" s="149">
        <f>D164+D170</f>
        <v>50000</v>
      </c>
      <c r="E163" s="149"/>
      <c r="F163" s="149"/>
      <c r="G163" s="149"/>
      <c r="H163" s="149"/>
      <c r="I163" s="149"/>
      <c r="J163" s="149">
        <f>J164+J170+J196</f>
        <v>0</v>
      </c>
      <c r="K163" s="149">
        <f>K164+K170+K166+K168+K172</f>
        <v>436500</v>
      </c>
      <c r="L163" s="149"/>
      <c r="M163" s="149"/>
      <c r="N163" s="149"/>
      <c r="O163" s="149"/>
      <c r="P163" s="149"/>
    </row>
    <row r="164" spans="1:30" ht="12.75" customHeight="1">
      <c r="A164" s="150">
        <v>321</v>
      </c>
      <c r="B164" s="151" t="s">
        <v>31</v>
      </c>
      <c r="C164" s="182">
        <f>SUM(D164:K164)</f>
        <v>400000</v>
      </c>
      <c r="D164" s="163">
        <v>0</v>
      </c>
      <c r="E164" s="163">
        <f t="shared" ref="E164:J164" si="87">E165+E170+E171</f>
        <v>0</v>
      </c>
      <c r="F164" s="163">
        <f t="shared" si="87"/>
        <v>0</v>
      </c>
      <c r="G164" s="163">
        <f t="shared" si="87"/>
        <v>0</v>
      </c>
      <c r="H164" s="163">
        <f t="shared" si="87"/>
        <v>0</v>
      </c>
      <c r="I164" s="163">
        <f t="shared" si="87"/>
        <v>0</v>
      </c>
      <c r="J164" s="163">
        <f t="shared" si="87"/>
        <v>0</v>
      </c>
      <c r="K164" s="163">
        <v>400000</v>
      </c>
      <c r="L164" s="163"/>
      <c r="M164" s="163"/>
      <c r="N164" s="163"/>
      <c r="O164" s="163"/>
      <c r="P164" s="163"/>
    </row>
    <row r="165" spans="1:30" ht="12.75" customHeight="1">
      <c r="A165" s="153"/>
      <c r="B165" s="154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1:30" s="12" customFormat="1" ht="12.75" customHeight="1">
      <c r="A166" s="150">
        <v>322</v>
      </c>
      <c r="B166" s="172" t="s">
        <v>32</v>
      </c>
      <c r="C166" s="163">
        <f t="shared" ref="C166:C168" si="88">SUM(D166:K166)</f>
        <v>2950</v>
      </c>
      <c r="D166" s="163"/>
      <c r="E166" s="163"/>
      <c r="F166" s="163"/>
      <c r="G166" s="163"/>
      <c r="H166" s="163"/>
      <c r="I166" s="163"/>
      <c r="J166" s="163"/>
      <c r="K166" s="163">
        <v>2950</v>
      </c>
      <c r="L166" s="163"/>
      <c r="M166" s="163"/>
      <c r="N166" s="163"/>
      <c r="O166" s="163"/>
      <c r="P166" s="163"/>
    </row>
    <row r="167" spans="1:30" s="208" customFormat="1" ht="12.75" customHeight="1">
      <c r="A167" s="153"/>
      <c r="B167" s="154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1:30" s="12" customFormat="1" ht="12.75" customHeight="1">
      <c r="A168" s="150">
        <v>323</v>
      </c>
      <c r="B168" s="172" t="s">
        <v>33</v>
      </c>
      <c r="C168" s="163">
        <f t="shared" si="88"/>
        <v>2000</v>
      </c>
      <c r="D168" s="163"/>
      <c r="E168" s="163"/>
      <c r="F168" s="163"/>
      <c r="G168" s="163"/>
      <c r="H168" s="163"/>
      <c r="I168" s="163"/>
      <c r="J168" s="163"/>
      <c r="K168" s="163">
        <v>2000</v>
      </c>
      <c r="L168" s="163"/>
      <c r="M168" s="163"/>
      <c r="N168" s="163"/>
      <c r="O168" s="163"/>
      <c r="P168" s="163"/>
    </row>
    <row r="169" spans="1:30" s="208" customFormat="1" ht="12.75" customHeight="1">
      <c r="A169" s="153"/>
      <c r="B169" s="154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1:30" ht="26.25" customHeight="1">
      <c r="A170" s="150">
        <v>329</v>
      </c>
      <c r="B170" s="151" t="s">
        <v>34</v>
      </c>
      <c r="C170" s="182">
        <f>SUM(D170:K170)</f>
        <v>80000</v>
      </c>
      <c r="D170" s="163">
        <v>50000</v>
      </c>
      <c r="E170" s="163"/>
      <c r="F170" s="163"/>
      <c r="G170" s="163"/>
      <c r="H170" s="163"/>
      <c r="I170" s="163"/>
      <c r="J170" s="163">
        <f t="shared" ref="J170" si="89">SUM(J171:J198)</f>
        <v>0</v>
      </c>
      <c r="K170" s="163">
        <v>30000</v>
      </c>
      <c r="L170" s="163"/>
      <c r="M170" s="163"/>
      <c r="N170" s="163"/>
      <c r="O170" s="163"/>
      <c r="P170" s="163"/>
    </row>
    <row r="171" spans="1:30" ht="12.75" customHeight="1">
      <c r="A171" s="153"/>
      <c r="B171" s="154"/>
      <c r="C171" s="18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1:30" s="12" customFormat="1" ht="12.75" customHeight="1">
      <c r="A172" s="223">
        <v>382</v>
      </c>
      <c r="B172" s="224" t="s">
        <v>128</v>
      </c>
      <c r="C172" s="182">
        <f t="shared" ref="C172:C184" si="90">SUM(D172:K172)</f>
        <v>1550</v>
      </c>
      <c r="D172" s="163">
        <v>0</v>
      </c>
      <c r="E172" s="163"/>
      <c r="F172" s="163"/>
      <c r="G172" s="163"/>
      <c r="H172" s="163"/>
      <c r="I172" s="163"/>
      <c r="J172" s="163"/>
      <c r="K172" s="163">
        <v>1550</v>
      </c>
      <c r="L172" s="163"/>
      <c r="M172" s="163"/>
      <c r="N172" s="163"/>
      <c r="O172" s="163"/>
      <c r="P172" s="163"/>
    </row>
    <row r="173" spans="1:30" s="208" customFormat="1" ht="12.75" customHeight="1">
      <c r="A173" s="209"/>
      <c r="B173" s="210"/>
      <c r="C173" s="18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1:30" s="211" customFormat="1" ht="54" customHeight="1">
      <c r="A174" s="261" t="s">
        <v>129</v>
      </c>
      <c r="B174" s="262"/>
      <c r="C174" s="174">
        <f>C175</f>
        <v>22250</v>
      </c>
      <c r="D174" s="174">
        <f>D175</f>
        <v>22250</v>
      </c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</row>
    <row r="175" spans="1:30" s="215" customFormat="1" ht="12.75" customHeight="1">
      <c r="A175" s="167">
        <v>3</v>
      </c>
      <c r="B175" s="168" t="s">
        <v>25</v>
      </c>
      <c r="C175" s="162">
        <f>SUM(D175:K175)</f>
        <v>22250</v>
      </c>
      <c r="D175" s="162">
        <f t="shared" ref="D175" si="91">D176</f>
        <v>22250</v>
      </c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</row>
    <row r="176" spans="1:30" s="214" customFormat="1" ht="12.75" customHeight="1">
      <c r="A176" s="169">
        <v>32</v>
      </c>
      <c r="B176" s="170" t="s">
        <v>30</v>
      </c>
      <c r="C176" s="149">
        <f>SUM(D176:K176)</f>
        <v>22250</v>
      </c>
      <c r="D176" s="213">
        <f>D177+D179+D181+D184</f>
        <v>22250</v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</row>
    <row r="177" spans="1:30" s="183" customFormat="1" ht="12.75" customHeight="1">
      <c r="A177" s="150">
        <v>311</v>
      </c>
      <c r="B177" s="184" t="s">
        <v>130</v>
      </c>
      <c r="C177" s="182">
        <f t="shared" si="90"/>
        <v>15000</v>
      </c>
      <c r="D177" s="186">
        <v>15000</v>
      </c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</row>
    <row r="178" spans="1:30" s="183" customFormat="1" ht="12.75" customHeight="1">
      <c r="A178" s="153"/>
      <c r="B178" s="185"/>
      <c r="C178" s="182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</row>
    <row r="179" spans="1:30" s="183" customFormat="1" ht="12.75" customHeight="1">
      <c r="A179" s="150">
        <v>312</v>
      </c>
      <c r="B179" s="184" t="s">
        <v>28</v>
      </c>
      <c r="C179" s="182">
        <f t="shared" si="90"/>
        <v>1250</v>
      </c>
      <c r="D179" s="186">
        <v>1250</v>
      </c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</row>
    <row r="180" spans="1:30" s="183" customFormat="1" ht="12.75" customHeight="1">
      <c r="A180" s="153"/>
      <c r="B180" s="185"/>
      <c r="C180" s="182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</row>
    <row r="181" spans="1:30" s="183" customFormat="1" ht="12.75" customHeight="1">
      <c r="A181" s="150">
        <v>313</v>
      </c>
      <c r="B181" s="184" t="s">
        <v>29</v>
      </c>
      <c r="C181" s="182">
        <f t="shared" si="90"/>
        <v>2500</v>
      </c>
      <c r="D181" s="186">
        <v>2500</v>
      </c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</row>
    <row r="182" spans="1:30" s="183" customFormat="1" ht="12.75" customHeight="1">
      <c r="A182" s="153"/>
      <c r="B182" s="185"/>
      <c r="C182" s="182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</row>
    <row r="183" spans="1:30" s="183" customFormat="1" ht="12.75" customHeight="1">
      <c r="A183" s="153"/>
      <c r="B183" s="185"/>
      <c r="C183" s="182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</row>
    <row r="184" spans="1:30" s="183" customFormat="1" ht="12.75" customHeight="1">
      <c r="A184" s="150">
        <v>32</v>
      </c>
      <c r="B184" s="184" t="s">
        <v>30</v>
      </c>
      <c r="C184" s="182">
        <f t="shared" si="90"/>
        <v>3500</v>
      </c>
      <c r="D184" s="186">
        <f>D185</f>
        <v>3500</v>
      </c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</row>
    <row r="185" spans="1:30" s="183" customFormat="1" ht="12.75" customHeight="1">
      <c r="A185" s="150">
        <v>321</v>
      </c>
      <c r="B185" s="184" t="s">
        <v>31</v>
      </c>
      <c r="C185" s="182">
        <f t="shared" ref="C185" si="92">SUM(D185:K185)</f>
        <v>3500</v>
      </c>
      <c r="D185" s="186">
        <v>3500</v>
      </c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</row>
    <row r="186" spans="1:30" s="214" customFormat="1" ht="12.75" customHeight="1">
      <c r="A186" s="153"/>
      <c r="B186" s="185"/>
      <c r="C186" s="182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</row>
    <row r="187" spans="1:30" s="214" customFormat="1" ht="0.75" customHeight="1">
      <c r="A187" s="216"/>
      <c r="B187" s="216"/>
      <c r="C187" s="182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</row>
    <row r="188" spans="1:30" s="183" customFormat="1" ht="12.75" hidden="1" customHeight="1">
      <c r="A188" s="216"/>
      <c r="B188" s="212"/>
      <c r="C188" s="182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</row>
    <row r="189" spans="1:30" s="183" customFormat="1" ht="12.75" hidden="1" customHeight="1">
      <c r="A189" s="216"/>
      <c r="B189" s="212"/>
      <c r="C189" s="182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</row>
    <row r="190" spans="1:30" s="202" customFormat="1" ht="12.75" customHeight="1">
      <c r="A190" s="258" t="s">
        <v>122</v>
      </c>
      <c r="B190" s="259"/>
      <c r="C190" s="174">
        <f>C191</f>
        <v>200000</v>
      </c>
      <c r="D190" s="174">
        <f t="shared" ref="D190:E190" si="93">D191</f>
        <v>100000</v>
      </c>
      <c r="E190" s="174">
        <f t="shared" si="93"/>
        <v>100000</v>
      </c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</row>
    <row r="191" spans="1:30" s="202" customFormat="1" ht="12.75" customHeight="1">
      <c r="A191" s="167">
        <v>3</v>
      </c>
      <c r="B191" s="168" t="s">
        <v>25</v>
      </c>
      <c r="C191" s="162">
        <f>SUM(D191:K191)</f>
        <v>200000</v>
      </c>
      <c r="D191" s="162">
        <f t="shared" ref="D191:E191" si="94">D192</f>
        <v>100000</v>
      </c>
      <c r="E191" s="162">
        <f t="shared" si="94"/>
        <v>100000</v>
      </c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</row>
    <row r="192" spans="1:30" s="202" customFormat="1" ht="12.75" customHeight="1">
      <c r="A192" s="205">
        <v>37</v>
      </c>
      <c r="B192" s="206" t="s">
        <v>123</v>
      </c>
      <c r="C192" s="207">
        <f>C193</f>
        <v>200000</v>
      </c>
      <c r="D192" s="207">
        <f>D193</f>
        <v>100000</v>
      </c>
      <c r="E192" s="207">
        <f>E193</f>
        <v>100000</v>
      </c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</row>
    <row r="193" spans="1:16" s="202" customFormat="1">
      <c r="A193" s="153">
        <v>372</v>
      </c>
      <c r="B193" s="173" t="s">
        <v>124</v>
      </c>
      <c r="C193" s="182">
        <f t="shared" ref="C193" si="95">SUM(D193:K193)</f>
        <v>200000</v>
      </c>
      <c r="D193" s="152">
        <f>D194</f>
        <v>100000</v>
      </c>
      <c r="E193" s="152">
        <v>100000</v>
      </c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1:16" s="202" customFormat="1">
      <c r="A194" s="153">
        <v>3722</v>
      </c>
      <c r="B194" s="173" t="s">
        <v>124</v>
      </c>
      <c r="C194" s="182">
        <f>SUM(D194:K194)</f>
        <v>200000</v>
      </c>
      <c r="D194" s="152">
        <v>100000</v>
      </c>
      <c r="E194" s="152">
        <v>100000</v>
      </c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1:16">
      <c r="A195" s="153"/>
      <c r="B195" s="173"/>
      <c r="C195" s="152">
        <f>SUM(D195:M195)</f>
        <v>0</v>
      </c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1:16" s="12" customFormat="1" ht="12.75" customHeight="1">
      <c r="A196" s="253" t="s">
        <v>94</v>
      </c>
      <c r="B196" s="253"/>
      <c r="C196" s="158">
        <f>C197+C207</f>
        <v>17000</v>
      </c>
      <c r="D196" s="158">
        <f t="shared" ref="D196:K196" si="96">D197+D207</f>
        <v>0</v>
      </c>
      <c r="E196" s="158">
        <f t="shared" si="96"/>
        <v>3000</v>
      </c>
      <c r="F196" s="158">
        <f t="shared" si="96"/>
        <v>10900</v>
      </c>
      <c r="G196" s="158">
        <f t="shared" si="96"/>
        <v>3100</v>
      </c>
      <c r="H196" s="158">
        <f t="shared" si="96"/>
        <v>0</v>
      </c>
      <c r="I196" s="158">
        <f t="shared" si="96"/>
        <v>0</v>
      </c>
      <c r="J196" s="158">
        <f t="shared" si="96"/>
        <v>0</v>
      </c>
      <c r="K196" s="158">
        <f t="shared" si="96"/>
        <v>0</v>
      </c>
      <c r="L196" s="158"/>
      <c r="M196" s="158">
        <f>M197</f>
        <v>0</v>
      </c>
      <c r="N196" s="158"/>
      <c r="O196" s="158"/>
      <c r="P196" s="158"/>
    </row>
    <row r="197" spans="1:16" s="12" customFormat="1" ht="12.75" customHeight="1">
      <c r="A197" s="175" t="s">
        <v>95</v>
      </c>
      <c r="B197" s="176"/>
      <c r="C197" s="174">
        <f t="shared" ref="C197:C202" si="97">SUM(D197:M197)</f>
        <v>17000</v>
      </c>
      <c r="D197" s="174">
        <f t="shared" ref="D197:J197" si="98">D198</f>
        <v>0</v>
      </c>
      <c r="E197" s="174">
        <f t="shared" si="98"/>
        <v>3000</v>
      </c>
      <c r="F197" s="174">
        <f t="shared" si="98"/>
        <v>10900</v>
      </c>
      <c r="G197" s="174">
        <f t="shared" si="98"/>
        <v>3100</v>
      </c>
      <c r="H197" s="174">
        <f t="shared" si="98"/>
        <v>0</v>
      </c>
      <c r="I197" s="174">
        <f t="shared" si="98"/>
        <v>0</v>
      </c>
      <c r="J197" s="174">
        <f t="shared" si="98"/>
        <v>0</v>
      </c>
      <c r="K197" s="174">
        <v>0</v>
      </c>
      <c r="L197" s="174"/>
      <c r="M197" s="174">
        <f>M198</f>
        <v>0</v>
      </c>
      <c r="N197" s="174"/>
      <c r="O197" s="174"/>
      <c r="P197" s="174"/>
    </row>
    <row r="198" spans="1:16" s="12" customFormat="1" ht="25.5">
      <c r="A198" s="144">
        <v>4</v>
      </c>
      <c r="B198" s="161" t="s">
        <v>38</v>
      </c>
      <c r="C198" s="162">
        <f t="shared" si="97"/>
        <v>17000</v>
      </c>
      <c r="D198" s="162">
        <f t="shared" ref="D198:I198" si="99">D199</f>
        <v>0</v>
      </c>
      <c r="E198" s="162">
        <f t="shared" si="99"/>
        <v>3000</v>
      </c>
      <c r="F198" s="162">
        <f t="shared" si="99"/>
        <v>10900</v>
      </c>
      <c r="G198" s="162">
        <f t="shared" si="99"/>
        <v>3100</v>
      </c>
      <c r="H198" s="162">
        <f t="shared" si="99"/>
        <v>0</v>
      </c>
      <c r="I198" s="162">
        <f t="shared" si="99"/>
        <v>0</v>
      </c>
      <c r="J198" s="162">
        <f>J199</f>
        <v>0</v>
      </c>
      <c r="K198" s="162">
        <v>0</v>
      </c>
      <c r="L198" s="162"/>
      <c r="M198" s="162">
        <f>M199</f>
        <v>0</v>
      </c>
      <c r="N198" s="162"/>
      <c r="O198" s="162"/>
      <c r="P198" s="162"/>
    </row>
    <row r="199" spans="1:16" s="12" customFormat="1" ht="25.5">
      <c r="A199" s="147">
        <v>42</v>
      </c>
      <c r="B199" s="148" t="s">
        <v>39</v>
      </c>
      <c r="C199" s="149">
        <f t="shared" si="97"/>
        <v>17000</v>
      </c>
      <c r="D199" s="149">
        <f t="shared" ref="D199:I199" si="100">D200+D204</f>
        <v>0</v>
      </c>
      <c r="E199" s="149">
        <f t="shared" si="100"/>
        <v>3000</v>
      </c>
      <c r="F199" s="149">
        <f t="shared" si="100"/>
        <v>10900</v>
      </c>
      <c r="G199" s="149">
        <f t="shared" si="100"/>
        <v>3100</v>
      </c>
      <c r="H199" s="149">
        <f t="shared" si="100"/>
        <v>0</v>
      </c>
      <c r="I199" s="149">
        <f t="shared" si="100"/>
        <v>0</v>
      </c>
      <c r="J199" s="149">
        <f>J200+J204</f>
        <v>0</v>
      </c>
      <c r="K199" s="149">
        <v>0</v>
      </c>
      <c r="L199" s="149"/>
      <c r="M199" s="149">
        <f>M200</f>
        <v>0</v>
      </c>
      <c r="N199" s="149"/>
      <c r="O199" s="149"/>
      <c r="P199" s="149"/>
    </row>
    <row r="200" spans="1:16">
      <c r="A200" s="150">
        <v>422</v>
      </c>
      <c r="B200" s="151" t="s">
        <v>37</v>
      </c>
      <c r="C200" s="163">
        <f t="shared" si="97"/>
        <v>8000</v>
      </c>
      <c r="D200" s="163">
        <f>D201+D202+D203</f>
        <v>0</v>
      </c>
      <c r="E200" s="163">
        <f t="shared" ref="E200:J200" si="101">E201+E202+E203</f>
        <v>0</v>
      </c>
      <c r="F200" s="163">
        <v>8000</v>
      </c>
      <c r="G200" s="163">
        <f t="shared" si="101"/>
        <v>0</v>
      </c>
      <c r="H200" s="163">
        <f t="shared" si="101"/>
        <v>0</v>
      </c>
      <c r="I200" s="163">
        <f t="shared" si="101"/>
        <v>0</v>
      </c>
      <c r="J200" s="163">
        <f t="shared" si="101"/>
        <v>0</v>
      </c>
      <c r="K200" s="163">
        <v>0</v>
      </c>
      <c r="L200" s="163"/>
      <c r="M200" s="163">
        <f>M202</f>
        <v>0</v>
      </c>
      <c r="N200" s="163"/>
      <c r="O200" s="163"/>
      <c r="P200" s="163"/>
    </row>
    <row r="201" spans="1:16" ht="12.75" customHeight="1">
      <c r="A201" s="153"/>
      <c r="B201" s="154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1:16" ht="12.75" customHeight="1">
      <c r="A202" s="153">
        <v>4222</v>
      </c>
      <c r="B202" s="154" t="s">
        <v>73</v>
      </c>
      <c r="C202" s="152">
        <f t="shared" si="97"/>
        <v>0</v>
      </c>
      <c r="D202" s="152"/>
      <c r="E202" s="152"/>
      <c r="F202" s="152"/>
      <c r="G202" s="152"/>
      <c r="H202" s="152"/>
      <c r="I202" s="152"/>
      <c r="J202" s="152"/>
      <c r="K202" s="152"/>
      <c r="L202" s="152"/>
      <c r="M202" s="186"/>
      <c r="N202" s="152"/>
      <c r="O202" s="152"/>
      <c r="P202" s="186"/>
    </row>
    <row r="203" spans="1:16" s="12" customFormat="1" ht="12.75" customHeight="1">
      <c r="A203" s="153">
        <v>4227</v>
      </c>
      <c r="B203" s="154" t="s">
        <v>74</v>
      </c>
      <c r="C203" s="152">
        <f t="shared" ref="C203:C210" si="102">SUM(D203:K203)</f>
        <v>0</v>
      </c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1:16" ht="25.5">
      <c r="A204" s="150">
        <v>424</v>
      </c>
      <c r="B204" s="151" t="s">
        <v>40</v>
      </c>
      <c r="C204" s="163">
        <f t="shared" si="102"/>
        <v>9000</v>
      </c>
      <c r="D204" s="163">
        <f t="shared" ref="D204:J204" si="103">D205</f>
        <v>0</v>
      </c>
      <c r="E204" s="163">
        <v>3000</v>
      </c>
      <c r="F204" s="163">
        <v>2900</v>
      </c>
      <c r="G204" s="163">
        <v>3100</v>
      </c>
      <c r="H204" s="163">
        <f t="shared" si="103"/>
        <v>0</v>
      </c>
      <c r="I204" s="163">
        <f t="shared" si="103"/>
        <v>0</v>
      </c>
      <c r="J204" s="163">
        <f t="shared" si="103"/>
        <v>0</v>
      </c>
      <c r="K204" s="163">
        <v>0</v>
      </c>
      <c r="L204" s="163"/>
      <c r="M204" s="163"/>
      <c r="N204" s="163"/>
      <c r="O204" s="163"/>
      <c r="P204" s="163"/>
    </row>
    <row r="205" spans="1:16" ht="12.75" customHeight="1">
      <c r="A205" s="153"/>
      <c r="B205" s="154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1:16">
      <c r="A206" s="153"/>
      <c r="B206" s="154"/>
      <c r="C206" s="152">
        <f t="shared" si="102"/>
        <v>0</v>
      </c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1:16" s="12" customFormat="1">
      <c r="A207" s="175" t="s">
        <v>83</v>
      </c>
      <c r="B207" s="176"/>
      <c r="C207" s="174"/>
      <c r="D207" s="174">
        <f>'PLAN RASHODA I IZDATAKA'!D208</f>
        <v>0</v>
      </c>
      <c r="E207" s="174">
        <f>'PLAN RASHODA I IZDATAKA'!E208</f>
        <v>0</v>
      </c>
      <c r="F207" s="174">
        <f>'PLAN RASHODA I IZDATAKA'!F208</f>
        <v>0</v>
      </c>
      <c r="G207" s="174">
        <f>'PLAN RASHODA I IZDATAKA'!G208</f>
        <v>0</v>
      </c>
      <c r="H207" s="174">
        <f>'PLAN RASHODA I IZDATAKA'!H208</f>
        <v>0</v>
      </c>
      <c r="I207" s="174">
        <f>'PLAN RASHODA I IZDATAKA'!I208</f>
        <v>0</v>
      </c>
      <c r="J207" s="174">
        <f>'PLAN RASHODA I IZDATAKA'!J208</f>
        <v>0</v>
      </c>
      <c r="K207" s="174">
        <v>0</v>
      </c>
      <c r="L207" s="174"/>
      <c r="M207" s="174"/>
      <c r="N207" s="174"/>
      <c r="O207" s="174"/>
      <c r="P207" s="174"/>
    </row>
    <row r="208" spans="1:16" s="12" customFormat="1" ht="25.5">
      <c r="A208" s="144">
        <v>4</v>
      </c>
      <c r="B208" s="161" t="s">
        <v>38</v>
      </c>
      <c r="C208" s="162">
        <f t="shared" si="102"/>
        <v>0</v>
      </c>
      <c r="D208" s="162">
        <f t="shared" ref="D208:J208" si="104">D209</f>
        <v>0</v>
      </c>
      <c r="E208" s="162">
        <f t="shared" si="104"/>
        <v>0</v>
      </c>
      <c r="F208" s="162">
        <f t="shared" si="104"/>
        <v>0</v>
      </c>
      <c r="G208" s="162">
        <f t="shared" si="104"/>
        <v>0</v>
      </c>
      <c r="H208" s="162">
        <f t="shared" si="104"/>
        <v>0</v>
      </c>
      <c r="I208" s="162">
        <f t="shared" si="104"/>
        <v>0</v>
      </c>
      <c r="J208" s="162">
        <f t="shared" si="104"/>
        <v>0</v>
      </c>
      <c r="K208" s="162">
        <v>0</v>
      </c>
      <c r="L208" s="162"/>
      <c r="M208" s="162"/>
      <c r="N208" s="162"/>
      <c r="O208" s="162"/>
      <c r="P208" s="162"/>
    </row>
    <row r="209" spans="1:16" s="12" customFormat="1" ht="25.5">
      <c r="A209" s="147">
        <v>45</v>
      </c>
      <c r="B209" s="148" t="s">
        <v>78</v>
      </c>
      <c r="C209" s="149">
        <f t="shared" si="102"/>
        <v>0</v>
      </c>
      <c r="D209" s="149">
        <f t="shared" ref="D209:J209" si="105">D210</f>
        <v>0</v>
      </c>
      <c r="E209" s="149">
        <f t="shared" si="105"/>
        <v>0</v>
      </c>
      <c r="F209" s="149">
        <f t="shared" si="105"/>
        <v>0</v>
      </c>
      <c r="G209" s="149">
        <f t="shared" si="105"/>
        <v>0</v>
      </c>
      <c r="H209" s="149">
        <f t="shared" si="105"/>
        <v>0</v>
      </c>
      <c r="I209" s="149">
        <f t="shared" si="105"/>
        <v>0</v>
      </c>
      <c r="J209" s="149">
        <f t="shared" si="105"/>
        <v>0</v>
      </c>
      <c r="K209" s="149">
        <v>0</v>
      </c>
      <c r="L209" s="149"/>
      <c r="M209" s="149"/>
      <c r="N209" s="149"/>
      <c r="O209" s="149"/>
      <c r="P209" s="149"/>
    </row>
    <row r="210" spans="1:16" s="12" customFormat="1" ht="25.5">
      <c r="A210" s="150">
        <v>451</v>
      </c>
      <c r="B210" s="151" t="s">
        <v>79</v>
      </c>
      <c r="C210" s="163">
        <f t="shared" si="102"/>
        <v>0</v>
      </c>
      <c r="D210" s="163">
        <f t="shared" ref="D210:J210" si="106">D211</f>
        <v>0</v>
      </c>
      <c r="E210" s="163">
        <f t="shared" si="106"/>
        <v>0</v>
      </c>
      <c r="F210" s="163">
        <f t="shared" si="106"/>
        <v>0</v>
      </c>
      <c r="G210" s="163">
        <f t="shared" si="106"/>
        <v>0</v>
      </c>
      <c r="H210" s="163">
        <f t="shared" si="106"/>
        <v>0</v>
      </c>
      <c r="I210" s="163">
        <f t="shared" si="106"/>
        <v>0</v>
      </c>
      <c r="J210" s="163">
        <f t="shared" si="106"/>
        <v>0</v>
      </c>
      <c r="K210" s="163">
        <v>0</v>
      </c>
      <c r="L210" s="163"/>
      <c r="M210" s="163"/>
      <c r="N210" s="163"/>
      <c r="O210" s="163"/>
      <c r="P210" s="163"/>
    </row>
    <row r="211" spans="1:16" ht="26.25" customHeight="1">
      <c r="A211" s="153"/>
      <c r="B211" s="154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1:16" ht="12.75" customHeight="1">
      <c r="A212" s="153"/>
      <c r="B212" s="154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1:16" ht="27" customHeight="1">
      <c r="A213" s="254" t="s">
        <v>88</v>
      </c>
      <c r="B213" s="254"/>
      <c r="C213" s="158">
        <f t="shared" ref="C213:C219" si="107">SUM(D213:K213)</f>
        <v>0</v>
      </c>
      <c r="D213" s="158">
        <f t="shared" ref="D213:J213" si="108">D214</f>
        <v>0</v>
      </c>
      <c r="E213" s="158">
        <f t="shared" si="108"/>
        <v>0</v>
      </c>
      <c r="F213" s="158">
        <f t="shared" si="108"/>
        <v>0</v>
      </c>
      <c r="G213" s="158">
        <f t="shared" si="108"/>
        <v>0</v>
      </c>
      <c r="H213" s="158">
        <f t="shared" si="108"/>
        <v>0</v>
      </c>
      <c r="I213" s="158">
        <f t="shared" si="108"/>
        <v>0</v>
      </c>
      <c r="J213" s="158">
        <f t="shared" si="108"/>
        <v>0</v>
      </c>
      <c r="K213" s="158">
        <v>0</v>
      </c>
      <c r="L213" s="158"/>
      <c r="M213" s="158"/>
      <c r="N213" s="158"/>
      <c r="O213" s="158"/>
      <c r="P213" s="158"/>
    </row>
    <row r="214" spans="1:16" ht="26.25" customHeight="1">
      <c r="A214" s="268" t="s">
        <v>89</v>
      </c>
      <c r="B214" s="268"/>
      <c r="C214" s="160">
        <f t="shared" si="107"/>
        <v>0</v>
      </c>
      <c r="D214" s="160">
        <f t="shared" ref="D214:J214" si="109">D215</f>
        <v>0</v>
      </c>
      <c r="E214" s="160">
        <f t="shared" si="109"/>
        <v>0</v>
      </c>
      <c r="F214" s="160">
        <f t="shared" si="109"/>
        <v>0</v>
      </c>
      <c r="G214" s="160">
        <f t="shared" si="109"/>
        <v>0</v>
      </c>
      <c r="H214" s="160">
        <f t="shared" si="109"/>
        <v>0</v>
      </c>
      <c r="I214" s="160">
        <f t="shared" si="109"/>
        <v>0</v>
      </c>
      <c r="J214" s="160">
        <f t="shared" si="109"/>
        <v>0</v>
      </c>
      <c r="K214" s="160">
        <v>0</v>
      </c>
      <c r="L214" s="160"/>
      <c r="M214" s="160"/>
      <c r="N214" s="160"/>
      <c r="O214" s="160"/>
      <c r="P214" s="160"/>
    </row>
    <row r="215" spans="1:16" ht="18" customHeight="1">
      <c r="A215" s="177">
        <v>3</v>
      </c>
      <c r="B215" s="168" t="s">
        <v>25</v>
      </c>
      <c r="C215" s="162">
        <f t="shared" si="107"/>
        <v>0</v>
      </c>
      <c r="D215" s="162">
        <f t="shared" ref="D215:J215" si="110">D216</f>
        <v>0</v>
      </c>
      <c r="E215" s="162">
        <f t="shared" si="110"/>
        <v>0</v>
      </c>
      <c r="F215" s="162">
        <f t="shared" si="110"/>
        <v>0</v>
      </c>
      <c r="G215" s="162">
        <f t="shared" si="110"/>
        <v>0</v>
      </c>
      <c r="H215" s="162">
        <f t="shared" si="110"/>
        <v>0</v>
      </c>
      <c r="I215" s="162">
        <f t="shared" si="110"/>
        <v>0</v>
      </c>
      <c r="J215" s="162">
        <f t="shared" si="110"/>
        <v>0</v>
      </c>
      <c r="K215" s="162">
        <v>0</v>
      </c>
      <c r="L215" s="162"/>
      <c r="M215" s="162"/>
      <c r="N215" s="162"/>
      <c r="O215" s="162"/>
      <c r="P215" s="162"/>
    </row>
    <row r="216" spans="1:16">
      <c r="A216" s="169">
        <v>32</v>
      </c>
      <c r="B216" s="170" t="s">
        <v>30</v>
      </c>
      <c r="C216" s="149">
        <f t="shared" si="107"/>
        <v>0</v>
      </c>
      <c r="D216" s="149">
        <f t="shared" ref="D216:J216" si="111">D217</f>
        <v>0</v>
      </c>
      <c r="E216" s="149">
        <f t="shared" si="111"/>
        <v>0</v>
      </c>
      <c r="F216" s="149">
        <f t="shared" si="111"/>
        <v>0</v>
      </c>
      <c r="G216" s="149">
        <f t="shared" si="111"/>
        <v>0</v>
      </c>
      <c r="H216" s="149">
        <f t="shared" si="111"/>
        <v>0</v>
      </c>
      <c r="I216" s="149">
        <f t="shared" si="111"/>
        <v>0</v>
      </c>
      <c r="J216" s="149">
        <f t="shared" si="111"/>
        <v>0</v>
      </c>
      <c r="K216" s="149">
        <v>0</v>
      </c>
      <c r="L216" s="149"/>
      <c r="M216" s="149"/>
      <c r="N216" s="149"/>
      <c r="O216" s="149"/>
      <c r="P216" s="149"/>
    </row>
    <row r="217" spans="1:16">
      <c r="A217" s="171">
        <v>323</v>
      </c>
      <c r="B217" s="172" t="s">
        <v>33</v>
      </c>
      <c r="C217" s="163">
        <f t="shared" si="107"/>
        <v>0</v>
      </c>
      <c r="D217" s="163">
        <f t="shared" ref="D217:J217" si="112">D218</f>
        <v>0</v>
      </c>
      <c r="E217" s="163">
        <f t="shared" si="112"/>
        <v>0</v>
      </c>
      <c r="F217" s="163">
        <f t="shared" si="112"/>
        <v>0</v>
      </c>
      <c r="G217" s="163">
        <f t="shared" si="112"/>
        <v>0</v>
      </c>
      <c r="H217" s="163">
        <f t="shared" si="112"/>
        <v>0</v>
      </c>
      <c r="I217" s="163">
        <f t="shared" si="112"/>
        <v>0</v>
      </c>
      <c r="J217" s="163">
        <f t="shared" si="112"/>
        <v>0</v>
      </c>
      <c r="K217" s="163">
        <v>0</v>
      </c>
      <c r="L217" s="163"/>
      <c r="M217" s="163"/>
      <c r="N217" s="163"/>
      <c r="O217" s="163"/>
      <c r="P217" s="163"/>
    </row>
    <row r="218" spans="1:16" ht="12.75" customHeight="1">
      <c r="A218" s="153">
        <v>3232</v>
      </c>
      <c r="B218" s="154" t="s">
        <v>60</v>
      </c>
      <c r="C218" s="152">
        <f t="shared" si="107"/>
        <v>0</v>
      </c>
      <c r="D218" s="152"/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/>
      <c r="M218" s="152"/>
      <c r="N218" s="152"/>
      <c r="O218" s="152"/>
      <c r="P218" s="152"/>
    </row>
    <row r="219" spans="1:16">
      <c r="A219" s="153"/>
      <c r="B219" s="154"/>
      <c r="C219" s="152">
        <f t="shared" si="107"/>
        <v>0</v>
      </c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1:16" s="12" customFormat="1">
      <c r="A220" s="252" t="s">
        <v>77</v>
      </c>
      <c r="B220" s="252"/>
      <c r="C220" s="178">
        <f t="shared" ref="C220:K220" si="113">C6+C25+C71+C78+C102+C196+C213</f>
        <v>8385910</v>
      </c>
      <c r="D220" s="178">
        <f t="shared" si="113"/>
        <v>724910</v>
      </c>
      <c r="E220" s="178">
        <f t="shared" si="113"/>
        <v>6368000</v>
      </c>
      <c r="F220" s="178">
        <f t="shared" si="113"/>
        <v>67000</v>
      </c>
      <c r="G220" s="178">
        <f t="shared" si="113"/>
        <v>371000</v>
      </c>
      <c r="H220" s="178">
        <f t="shared" si="113"/>
        <v>321500</v>
      </c>
      <c r="I220" s="178">
        <f t="shared" si="113"/>
        <v>2000</v>
      </c>
      <c r="J220" s="178">
        <f t="shared" si="113"/>
        <v>95000</v>
      </c>
      <c r="K220" s="178">
        <f t="shared" si="113"/>
        <v>436500</v>
      </c>
      <c r="L220" s="178"/>
      <c r="M220" s="178">
        <f>M6+M25+M71+M78+M102+M196+M213</f>
        <v>0</v>
      </c>
      <c r="N220" s="178"/>
      <c r="O220" s="178"/>
      <c r="P220" s="178"/>
    </row>
    <row r="221" spans="1:16">
      <c r="A221" s="86"/>
      <c r="B221" s="15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16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99"/>
      <c r="O222" s="199"/>
      <c r="P222" s="199"/>
    </row>
    <row r="223" spans="1:16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  <row r="472" spans="1:16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99"/>
      <c r="O472" s="199"/>
      <c r="P472" s="199"/>
    </row>
    <row r="473" spans="1:16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99"/>
      <c r="O473" s="199"/>
      <c r="P473" s="199"/>
    </row>
    <row r="474" spans="1:16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99"/>
      <c r="O474" s="199"/>
      <c r="P474" s="199"/>
    </row>
    <row r="475" spans="1:16">
      <c r="A475" s="87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99"/>
      <c r="O475" s="199"/>
      <c r="P475" s="199"/>
    </row>
    <row r="476" spans="1:16">
      <c r="A476" s="87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99"/>
      <c r="O476" s="199"/>
      <c r="P476" s="199"/>
    </row>
    <row r="477" spans="1:16">
      <c r="A477" s="87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99"/>
      <c r="O477" s="199"/>
      <c r="P477" s="199"/>
    </row>
    <row r="478" spans="1:16">
      <c r="A478" s="87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99"/>
      <c r="O478" s="199"/>
      <c r="P478" s="199"/>
    </row>
    <row r="479" spans="1:16">
      <c r="A479" s="87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99"/>
      <c r="O479" s="199"/>
      <c r="P479" s="199"/>
    </row>
    <row r="480" spans="1:16">
      <c r="A480" s="87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99"/>
      <c r="O480" s="199"/>
      <c r="P480" s="199"/>
    </row>
    <row r="481" spans="1:16">
      <c r="A481" s="87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99"/>
      <c r="O481" s="199"/>
      <c r="P481" s="199"/>
    </row>
    <row r="482" spans="1:16">
      <c r="A482" s="87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99"/>
      <c r="O482" s="199"/>
      <c r="P482" s="199"/>
    </row>
    <row r="483" spans="1:16">
      <c r="A483" s="87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99"/>
      <c r="O483" s="199"/>
      <c r="P483" s="199"/>
    </row>
    <row r="484" spans="1:16">
      <c r="A484" s="87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99"/>
      <c r="O484" s="199"/>
      <c r="P484" s="199"/>
    </row>
    <row r="485" spans="1:16">
      <c r="A485" s="87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99"/>
      <c r="O485" s="199"/>
      <c r="P485" s="199"/>
    </row>
    <row r="486" spans="1:16">
      <c r="A486" s="87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99"/>
      <c r="O486" s="199"/>
      <c r="P486" s="199"/>
    </row>
    <row r="487" spans="1:16">
      <c r="A487" s="87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99"/>
      <c r="O487" s="199"/>
      <c r="P487" s="199"/>
    </row>
    <row r="488" spans="1:16">
      <c r="A488" s="87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99"/>
      <c r="O488" s="199"/>
      <c r="P488" s="199"/>
    </row>
    <row r="489" spans="1:16">
      <c r="A489" s="87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99"/>
      <c r="O489" s="199"/>
      <c r="P489" s="199"/>
    </row>
    <row r="490" spans="1:16">
      <c r="A490" s="87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99"/>
      <c r="O490" s="199"/>
      <c r="P490" s="199"/>
    </row>
    <row r="491" spans="1:16">
      <c r="A491" s="87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99"/>
      <c r="O491" s="199"/>
      <c r="P491" s="199"/>
    </row>
    <row r="492" spans="1:16">
      <c r="A492" s="87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99"/>
      <c r="O492" s="199"/>
      <c r="P492" s="199"/>
    </row>
    <row r="493" spans="1:16">
      <c r="A493" s="87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99"/>
      <c r="O493" s="199"/>
      <c r="P493" s="199"/>
    </row>
    <row r="494" spans="1:16">
      <c r="A494" s="87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99"/>
      <c r="O494" s="199"/>
      <c r="P494" s="199"/>
    </row>
    <row r="495" spans="1:16">
      <c r="A495" s="87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99"/>
      <c r="O495" s="199"/>
      <c r="P495" s="199"/>
    </row>
    <row r="496" spans="1:16">
      <c r="A496" s="87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99"/>
      <c r="O496" s="199"/>
      <c r="P496" s="199"/>
    </row>
    <row r="497" spans="1:16">
      <c r="A497" s="87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99"/>
      <c r="O497" s="199"/>
      <c r="P497" s="199"/>
    </row>
    <row r="498" spans="1:16">
      <c r="A498" s="87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99"/>
      <c r="O498" s="199"/>
      <c r="P498" s="199"/>
    </row>
    <row r="499" spans="1:16">
      <c r="A499" s="87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99"/>
      <c r="O499" s="199"/>
      <c r="P499" s="199"/>
    </row>
    <row r="500" spans="1:16">
      <c r="A500" s="87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99"/>
      <c r="O500" s="199"/>
      <c r="P500" s="199"/>
    </row>
    <row r="501" spans="1:16">
      <c r="A501" s="87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99"/>
      <c r="O501" s="199"/>
      <c r="P501" s="199"/>
    </row>
    <row r="502" spans="1:16">
      <c r="A502" s="87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99"/>
      <c r="O502" s="199"/>
      <c r="P502" s="199"/>
    </row>
    <row r="503" spans="1:16">
      <c r="A503" s="87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99"/>
      <c r="O503" s="199"/>
      <c r="P503" s="199"/>
    </row>
    <row r="504" spans="1:16">
      <c r="A504" s="87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99"/>
      <c r="O504" s="199"/>
      <c r="P504" s="199"/>
    </row>
    <row r="505" spans="1:16">
      <c r="A505" s="87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99"/>
      <c r="O505" s="199"/>
      <c r="P505" s="199"/>
    </row>
    <row r="506" spans="1:16">
      <c r="A506" s="87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99"/>
      <c r="O506" s="199"/>
      <c r="P506" s="199"/>
    </row>
    <row r="507" spans="1:16">
      <c r="A507" s="87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99"/>
      <c r="O507" s="199"/>
      <c r="P507" s="199"/>
    </row>
    <row r="508" spans="1:16">
      <c r="A508" s="87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99"/>
      <c r="O508" s="199"/>
      <c r="P508" s="199"/>
    </row>
  </sheetData>
  <mergeCells count="25">
    <mergeCell ref="A1:M1"/>
    <mergeCell ref="A156:B156"/>
    <mergeCell ref="A112:B112"/>
    <mergeCell ref="A214:B214"/>
    <mergeCell ref="A136:B136"/>
    <mergeCell ref="A117:B117"/>
    <mergeCell ref="A103:B103"/>
    <mergeCell ref="A196:B196"/>
    <mergeCell ref="A71:B71"/>
    <mergeCell ref="A72:B72"/>
    <mergeCell ref="A213:B213"/>
    <mergeCell ref="A127:B127"/>
    <mergeCell ref="A67:B67"/>
    <mergeCell ref="A98:B98"/>
    <mergeCell ref="A149:B149"/>
    <mergeCell ref="A220:B220"/>
    <mergeCell ref="A6:B6"/>
    <mergeCell ref="A25:B25"/>
    <mergeCell ref="A78:B78"/>
    <mergeCell ref="A102:B102"/>
    <mergeCell ref="A26:B26"/>
    <mergeCell ref="A161:B161"/>
    <mergeCell ref="A190:B190"/>
    <mergeCell ref="A131:B131"/>
    <mergeCell ref="A174:B17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2019-10-28T12:46:34Z</cp:lastPrinted>
  <dcterms:created xsi:type="dcterms:W3CDTF">2013-09-11T11:00:21Z</dcterms:created>
  <dcterms:modified xsi:type="dcterms:W3CDTF">2019-10-28T12:46:40Z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