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1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PRIHODA'!$A$1:$I$56</definedName>
  </definedNames>
  <calcPr calcId="124519"/>
</workbook>
</file>

<file path=xl/calcChain.xml><?xml version="1.0" encoding="utf-8"?>
<calcChain xmlns="http://schemas.openxmlformats.org/spreadsheetml/2006/main">
  <c r="F9" i="4"/>
  <c r="F33" i="3"/>
  <c r="K198"/>
  <c r="K199"/>
  <c r="K200"/>
  <c r="G38"/>
  <c r="C41"/>
  <c r="G85"/>
  <c r="C91"/>
  <c r="C90"/>
  <c r="C89"/>
  <c r="C88"/>
  <c r="C87"/>
  <c r="F50"/>
  <c r="F38"/>
  <c r="H38"/>
  <c r="F29"/>
  <c r="D29"/>
  <c r="D33"/>
  <c r="D38"/>
  <c r="D50"/>
  <c r="D65"/>
  <c r="C66"/>
  <c r="C67"/>
  <c r="C56"/>
  <c r="C55"/>
  <c r="C54"/>
  <c r="C53"/>
  <c r="C52"/>
  <c r="C51"/>
  <c r="C47"/>
  <c r="C46"/>
  <c r="C45"/>
  <c r="C44"/>
  <c r="C43"/>
  <c r="C42"/>
  <c r="C39"/>
  <c r="C37"/>
  <c r="C36"/>
  <c r="C34"/>
  <c r="C35"/>
  <c r="E103"/>
  <c r="J159"/>
  <c r="C101"/>
  <c r="C102"/>
  <c r="K164"/>
  <c r="K163" s="1"/>
  <c r="C84"/>
  <c r="G83"/>
  <c r="C83" s="1"/>
  <c r="E193"/>
  <c r="E192" s="1"/>
  <c r="E191" s="1"/>
  <c r="D152"/>
  <c r="D151" s="1"/>
  <c r="D150" s="1"/>
  <c r="G152"/>
  <c r="G151" s="1"/>
  <c r="G150" s="1"/>
  <c r="C153"/>
  <c r="C152" s="1"/>
  <c r="C151" s="1"/>
  <c r="D185"/>
  <c r="C185" s="1"/>
  <c r="C182"/>
  <c r="C180"/>
  <c r="C178"/>
  <c r="C186"/>
  <c r="D194"/>
  <c r="C194" s="1"/>
  <c r="C193" s="1"/>
  <c r="C195"/>
  <c r="C196"/>
  <c r="D164"/>
  <c r="C173"/>
  <c r="C169"/>
  <c r="C167"/>
  <c r="C23"/>
  <c r="C124"/>
  <c r="F132"/>
  <c r="F133"/>
  <c r="C136"/>
  <c r="D135"/>
  <c r="D134" s="1"/>
  <c r="K132"/>
  <c r="F28" l="1"/>
  <c r="D177"/>
  <c r="C177" s="1"/>
  <c r="C150"/>
  <c r="D176"/>
  <c r="D193"/>
  <c r="D192" s="1"/>
  <c r="D132"/>
  <c r="D133"/>
  <c r="C176" l="1"/>
  <c r="C175" s="1"/>
  <c r="D175"/>
  <c r="C192"/>
  <c r="C191" s="1"/>
  <c r="D191"/>
  <c r="C32"/>
  <c r="C31"/>
  <c r="B17" i="2"/>
  <c r="C30" i="3"/>
  <c r="D99"/>
  <c r="J99"/>
  <c r="I99"/>
  <c r="H99"/>
  <c r="G99"/>
  <c r="F99"/>
  <c r="E99"/>
  <c r="C100" l="1"/>
  <c r="C99" s="1"/>
  <c r="B24" i="2"/>
  <c r="M201" i="3"/>
  <c r="M200" s="1"/>
  <c r="M199" s="1"/>
  <c r="M198" s="1"/>
  <c r="M197" s="1"/>
  <c r="M221" s="1"/>
  <c r="C203"/>
  <c r="H12" i="4"/>
  <c r="H22" s="1"/>
  <c r="G12"/>
  <c r="G22" s="1"/>
  <c r="F6"/>
  <c r="F11" i="2"/>
  <c r="C140" i="3"/>
  <c r="C144"/>
  <c r="D211"/>
  <c r="D210" s="1"/>
  <c r="C11"/>
  <c r="G15" i="2"/>
  <c r="G24" s="1"/>
  <c r="F9"/>
  <c r="F5"/>
  <c r="H5"/>
  <c r="E11"/>
  <c r="E24" s="1"/>
  <c r="H24"/>
  <c r="F7"/>
  <c r="D13"/>
  <c r="D24" s="1"/>
  <c r="C7"/>
  <c r="C24" s="1"/>
  <c r="H92" i="3"/>
  <c r="K85"/>
  <c r="K82" s="1"/>
  <c r="K81" s="1"/>
  <c r="K80" s="1"/>
  <c r="K79" s="1"/>
  <c r="C142"/>
  <c r="C160"/>
  <c r="C159" s="1"/>
  <c r="C158" s="1"/>
  <c r="C157" s="1"/>
  <c r="D115"/>
  <c r="K113"/>
  <c r="K29"/>
  <c r="E33"/>
  <c r="G33"/>
  <c r="H33"/>
  <c r="I33"/>
  <c r="J33"/>
  <c r="K33"/>
  <c r="K28" s="1"/>
  <c r="K27" s="1"/>
  <c r="C12"/>
  <c r="C13"/>
  <c r="C15"/>
  <c r="C17"/>
  <c r="C18"/>
  <c r="C21"/>
  <c r="C24"/>
  <c r="C77"/>
  <c r="C204"/>
  <c r="C207"/>
  <c r="C94"/>
  <c r="C98"/>
  <c r="C78"/>
  <c r="C49"/>
  <c r="C59"/>
  <c r="K197"/>
  <c r="C219"/>
  <c r="C220"/>
  <c r="D201"/>
  <c r="D121"/>
  <c r="D123"/>
  <c r="C122"/>
  <c r="C125"/>
  <c r="C109"/>
  <c r="C112"/>
  <c r="E107"/>
  <c r="E106" s="1"/>
  <c r="F107"/>
  <c r="F106" s="1"/>
  <c r="G107"/>
  <c r="G106" s="1"/>
  <c r="H107"/>
  <c r="H106" s="1"/>
  <c r="I107"/>
  <c r="I106" s="1"/>
  <c r="J107"/>
  <c r="J106" s="1"/>
  <c r="K107"/>
  <c r="K106" s="1"/>
  <c r="D107"/>
  <c r="D106" s="1"/>
  <c r="E111"/>
  <c r="E110" s="1"/>
  <c r="F111"/>
  <c r="F110" s="1"/>
  <c r="G111"/>
  <c r="G110" s="1"/>
  <c r="H111"/>
  <c r="H110" s="1"/>
  <c r="I111"/>
  <c r="I110" s="1"/>
  <c r="J111"/>
  <c r="J110" s="1"/>
  <c r="K111"/>
  <c r="K110" s="1"/>
  <c r="D111"/>
  <c r="D110" s="1"/>
  <c r="E63"/>
  <c r="F63"/>
  <c r="G63"/>
  <c r="H63"/>
  <c r="I63"/>
  <c r="J63"/>
  <c r="J62" s="1"/>
  <c r="J61" s="1"/>
  <c r="J60" s="1"/>
  <c r="K63"/>
  <c r="E65"/>
  <c r="E62" s="1"/>
  <c r="E61" s="1"/>
  <c r="E60" s="1"/>
  <c r="F65"/>
  <c r="G65"/>
  <c r="H65"/>
  <c r="I65"/>
  <c r="J65"/>
  <c r="K65"/>
  <c r="K62" s="1"/>
  <c r="K61" s="1"/>
  <c r="K60" s="1"/>
  <c r="D62"/>
  <c r="F10"/>
  <c r="G10"/>
  <c r="H10"/>
  <c r="I10"/>
  <c r="J10"/>
  <c r="F14"/>
  <c r="G14"/>
  <c r="H14"/>
  <c r="I14"/>
  <c r="J14"/>
  <c r="F16"/>
  <c r="G16"/>
  <c r="H16"/>
  <c r="I16"/>
  <c r="J16"/>
  <c r="F20"/>
  <c r="G20"/>
  <c r="H20"/>
  <c r="I20"/>
  <c r="J20"/>
  <c r="F22"/>
  <c r="G22"/>
  <c r="H22"/>
  <c r="I22"/>
  <c r="J22"/>
  <c r="E22"/>
  <c r="E14"/>
  <c r="E126"/>
  <c r="F126"/>
  <c r="G126"/>
  <c r="H126"/>
  <c r="I126"/>
  <c r="J126"/>
  <c r="E123"/>
  <c r="F123"/>
  <c r="G123"/>
  <c r="H123"/>
  <c r="I123"/>
  <c r="J123"/>
  <c r="E121"/>
  <c r="F121"/>
  <c r="G121"/>
  <c r="H121"/>
  <c r="I121"/>
  <c r="J121"/>
  <c r="D218"/>
  <c r="E218"/>
  <c r="E217" s="1"/>
  <c r="E216" s="1"/>
  <c r="E215" s="1"/>
  <c r="E214" s="1"/>
  <c r="F218"/>
  <c r="F217" s="1"/>
  <c r="F216" s="1"/>
  <c r="F215" s="1"/>
  <c r="F214" s="1"/>
  <c r="G218"/>
  <c r="G217" s="1"/>
  <c r="G216" s="1"/>
  <c r="G215" s="1"/>
  <c r="G214" s="1"/>
  <c r="H218"/>
  <c r="H217" s="1"/>
  <c r="H216" s="1"/>
  <c r="H215" s="1"/>
  <c r="H214" s="1"/>
  <c r="I218"/>
  <c r="I217" s="1"/>
  <c r="I216" s="1"/>
  <c r="I215" s="1"/>
  <c r="I214" s="1"/>
  <c r="J218"/>
  <c r="J217" s="1"/>
  <c r="J216" s="1"/>
  <c r="J215" s="1"/>
  <c r="J214" s="1"/>
  <c r="E211"/>
  <c r="E210" s="1"/>
  <c r="E209" s="1"/>
  <c r="E208" s="1"/>
  <c r="F211"/>
  <c r="F210" s="1"/>
  <c r="F209" s="1"/>
  <c r="F208" s="1"/>
  <c r="G211"/>
  <c r="G210" s="1"/>
  <c r="G209" s="1"/>
  <c r="G208" s="1"/>
  <c r="H211"/>
  <c r="H210" s="1"/>
  <c r="H209" s="1"/>
  <c r="H208" s="1"/>
  <c r="I211"/>
  <c r="I210" s="1"/>
  <c r="I209" s="1"/>
  <c r="I208" s="1"/>
  <c r="J211"/>
  <c r="J210" s="1"/>
  <c r="J209" s="1"/>
  <c r="J208" s="1"/>
  <c r="E201"/>
  <c r="G201"/>
  <c r="H201"/>
  <c r="H165"/>
  <c r="H163"/>
  <c r="H162" s="1"/>
  <c r="I201"/>
  <c r="J201"/>
  <c r="D205"/>
  <c r="H205"/>
  <c r="I205"/>
  <c r="J205"/>
  <c r="D76"/>
  <c r="D75" s="1"/>
  <c r="E76"/>
  <c r="E75" s="1"/>
  <c r="E74" s="1"/>
  <c r="E73" s="1"/>
  <c r="E72" s="1"/>
  <c r="F76"/>
  <c r="F75" s="1"/>
  <c r="F74" s="1"/>
  <c r="F73" s="1"/>
  <c r="F72" s="1"/>
  <c r="G76"/>
  <c r="G75" s="1"/>
  <c r="G74" s="1"/>
  <c r="G73" s="1"/>
  <c r="G72" s="1"/>
  <c r="H76"/>
  <c r="H75" s="1"/>
  <c r="H74" s="1"/>
  <c r="H73" s="1"/>
  <c r="H72" s="1"/>
  <c r="I76"/>
  <c r="I75" s="1"/>
  <c r="I74" s="1"/>
  <c r="I73" s="1"/>
  <c r="I72" s="1"/>
  <c r="J76"/>
  <c r="J75" s="1"/>
  <c r="J74" s="1"/>
  <c r="J73" s="1"/>
  <c r="J72" s="1"/>
  <c r="D148"/>
  <c r="D147" s="1"/>
  <c r="E148"/>
  <c r="E147" s="1"/>
  <c r="F148"/>
  <c r="F147" s="1"/>
  <c r="G148"/>
  <c r="G147" s="1"/>
  <c r="H147"/>
  <c r="I148"/>
  <c r="I147" s="1"/>
  <c r="J148"/>
  <c r="J147" s="1"/>
  <c r="D144"/>
  <c r="E144"/>
  <c r="F144"/>
  <c r="G144"/>
  <c r="I144"/>
  <c r="J144"/>
  <c r="D140"/>
  <c r="E140"/>
  <c r="F140"/>
  <c r="G140"/>
  <c r="I140"/>
  <c r="J140"/>
  <c r="D97"/>
  <c r="D96" s="1"/>
  <c r="E97"/>
  <c r="E96" s="1"/>
  <c r="F97"/>
  <c r="F96" s="1"/>
  <c r="G97"/>
  <c r="G96" s="1"/>
  <c r="H97"/>
  <c r="H96" s="1"/>
  <c r="I97"/>
  <c r="I96" s="1"/>
  <c r="J97"/>
  <c r="J96" s="1"/>
  <c r="D92"/>
  <c r="E92"/>
  <c r="F92"/>
  <c r="I92"/>
  <c r="J92"/>
  <c r="D85"/>
  <c r="E85"/>
  <c r="F85"/>
  <c r="H85"/>
  <c r="I85"/>
  <c r="J85"/>
  <c r="D20"/>
  <c r="E20"/>
  <c r="D58"/>
  <c r="D57" s="1"/>
  <c r="E58"/>
  <c r="F58"/>
  <c r="F57" s="1"/>
  <c r="G58"/>
  <c r="G57" s="1"/>
  <c r="H58"/>
  <c r="H57" s="1"/>
  <c r="I58"/>
  <c r="I57" s="1"/>
  <c r="J58"/>
  <c r="J57" s="1"/>
  <c r="E50"/>
  <c r="H50"/>
  <c r="I50"/>
  <c r="J50"/>
  <c r="D48"/>
  <c r="E48"/>
  <c r="F48"/>
  <c r="G48"/>
  <c r="H48"/>
  <c r="I48"/>
  <c r="J48"/>
  <c r="E38"/>
  <c r="G28"/>
  <c r="J38"/>
  <c r="D16"/>
  <c r="E16"/>
  <c r="I24" i="2"/>
  <c r="J29" i="3"/>
  <c r="I29"/>
  <c r="H29"/>
  <c r="E29"/>
  <c r="E10"/>
  <c r="D10"/>
  <c r="F165"/>
  <c r="F163"/>
  <c r="F159" s="1"/>
  <c r="F158" s="1"/>
  <c r="F157" s="1"/>
  <c r="F113"/>
  <c r="F114"/>
  <c r="G165"/>
  <c r="G163"/>
  <c r="G162" s="1"/>
  <c r="F12" i="4" l="1"/>
  <c r="F22" s="1"/>
  <c r="K26" i="3"/>
  <c r="K25"/>
  <c r="I200"/>
  <c r="I199" s="1"/>
  <c r="I198" s="1"/>
  <c r="I197" s="1"/>
  <c r="I165" s="1"/>
  <c r="I163" s="1"/>
  <c r="I159" s="1"/>
  <c r="I158" s="1"/>
  <c r="I157" s="1"/>
  <c r="J19"/>
  <c r="F19"/>
  <c r="G9"/>
  <c r="G8" s="1"/>
  <c r="G7" s="1"/>
  <c r="H9"/>
  <c r="G139"/>
  <c r="G138" s="1"/>
  <c r="G137" s="1"/>
  <c r="G135" s="1"/>
  <c r="D139"/>
  <c r="D138" s="1"/>
  <c r="G82"/>
  <c r="G81" s="1"/>
  <c r="G80" s="1"/>
  <c r="G79" s="1"/>
  <c r="I19"/>
  <c r="J9"/>
  <c r="J8" s="1"/>
  <c r="F9"/>
  <c r="H159"/>
  <c r="H158" s="1"/>
  <c r="H157" s="1"/>
  <c r="I139"/>
  <c r="G19"/>
  <c r="I9"/>
  <c r="F62"/>
  <c r="F61" s="1"/>
  <c r="F60" s="1"/>
  <c r="C20"/>
  <c r="I82"/>
  <c r="I81" s="1"/>
  <c r="I80" s="1"/>
  <c r="I79" s="1"/>
  <c r="F139"/>
  <c r="F138" s="1"/>
  <c r="F137" s="1"/>
  <c r="G62"/>
  <c r="G61" s="1"/>
  <c r="G60" s="1"/>
  <c r="F162"/>
  <c r="D19"/>
  <c r="E82"/>
  <c r="E81" s="1"/>
  <c r="E80" s="1"/>
  <c r="E79" s="1"/>
  <c r="E200"/>
  <c r="E199" s="1"/>
  <c r="E198" s="1"/>
  <c r="E197" s="1"/>
  <c r="G120"/>
  <c r="G119" s="1"/>
  <c r="G118" s="1"/>
  <c r="G116" s="1"/>
  <c r="G113" s="1"/>
  <c r="C48"/>
  <c r="J82"/>
  <c r="H19"/>
  <c r="E28"/>
  <c r="C148"/>
  <c r="C147" s="1"/>
  <c r="E139"/>
  <c r="E138" s="1"/>
  <c r="E137" s="1"/>
  <c r="E135" s="1"/>
  <c r="J28"/>
  <c r="J27" s="1"/>
  <c r="J26" s="1"/>
  <c r="I120"/>
  <c r="I119" s="1"/>
  <c r="I118" s="1"/>
  <c r="I116" s="1"/>
  <c r="I115" s="1"/>
  <c r="I114" s="1"/>
  <c r="E120"/>
  <c r="E119" s="1"/>
  <c r="I105"/>
  <c r="I104" s="1"/>
  <c r="C107"/>
  <c r="D28"/>
  <c r="C201"/>
  <c r="F24" i="2"/>
  <c r="B25" s="1"/>
  <c r="C205" i="3"/>
  <c r="F200"/>
  <c r="F199" s="1"/>
  <c r="F198" s="1"/>
  <c r="F197" s="1"/>
  <c r="F27"/>
  <c r="F26" s="1"/>
  <c r="J81"/>
  <c r="J80" s="1"/>
  <c r="J79" s="1"/>
  <c r="H28"/>
  <c r="H27" s="1"/>
  <c r="H26" s="1"/>
  <c r="I62"/>
  <c r="I61" s="1"/>
  <c r="I60" s="1"/>
  <c r="C211"/>
  <c r="I28"/>
  <c r="I27" s="1"/>
  <c r="G27"/>
  <c r="C50"/>
  <c r="H82"/>
  <c r="H81" s="1"/>
  <c r="H80" s="1"/>
  <c r="H79" s="1"/>
  <c r="D82"/>
  <c r="D81" s="1"/>
  <c r="J120"/>
  <c r="J119" s="1"/>
  <c r="J118" s="1"/>
  <c r="J116" s="1"/>
  <c r="J113" s="1"/>
  <c r="H120"/>
  <c r="H119" s="1"/>
  <c r="H118" s="1"/>
  <c r="H113" s="1"/>
  <c r="C14"/>
  <c r="H8"/>
  <c r="H6" s="1"/>
  <c r="H62"/>
  <c r="H61" s="1"/>
  <c r="H60" s="1"/>
  <c r="J105"/>
  <c r="J104" s="1"/>
  <c r="F105"/>
  <c r="F104" s="1"/>
  <c r="I138"/>
  <c r="I137" s="1"/>
  <c r="I135" s="1"/>
  <c r="C16"/>
  <c r="J139"/>
  <c r="J138" s="1"/>
  <c r="J137" s="1"/>
  <c r="J135" s="1"/>
  <c r="C218"/>
  <c r="G159"/>
  <c r="G158" s="1"/>
  <c r="G157" s="1"/>
  <c r="D113"/>
  <c r="D9"/>
  <c r="H139"/>
  <c r="H138" s="1"/>
  <c r="H137" s="1"/>
  <c r="J200"/>
  <c r="J199" s="1"/>
  <c r="J198" s="1"/>
  <c r="J197" s="1"/>
  <c r="J171" s="1"/>
  <c r="J165" s="1"/>
  <c r="J164" s="1"/>
  <c r="J163" s="1"/>
  <c r="J162" s="1"/>
  <c r="H200"/>
  <c r="H199" s="1"/>
  <c r="H198" s="1"/>
  <c r="H197" s="1"/>
  <c r="C126"/>
  <c r="D200"/>
  <c r="D120"/>
  <c r="D119" s="1"/>
  <c r="D118" s="1"/>
  <c r="C123"/>
  <c r="C29"/>
  <c r="C63"/>
  <c r="C58"/>
  <c r="C38"/>
  <c r="C33"/>
  <c r="C85"/>
  <c r="C92"/>
  <c r="C139"/>
  <c r="C121"/>
  <c r="H105"/>
  <c r="H104" s="1"/>
  <c r="C22"/>
  <c r="E19"/>
  <c r="C10"/>
  <c r="E9"/>
  <c r="D209"/>
  <c r="D208" s="1"/>
  <c r="C210"/>
  <c r="D61"/>
  <c r="C75"/>
  <c r="D74"/>
  <c r="D105"/>
  <c r="C110"/>
  <c r="E105"/>
  <c r="E104" s="1"/>
  <c r="C106"/>
  <c r="D114"/>
  <c r="C96"/>
  <c r="G105"/>
  <c r="G104" s="1"/>
  <c r="D137"/>
  <c r="K105"/>
  <c r="K104" s="1"/>
  <c r="F82"/>
  <c r="F81" s="1"/>
  <c r="F80" s="1"/>
  <c r="F79" s="1"/>
  <c r="C111"/>
  <c r="C97"/>
  <c r="E57"/>
  <c r="G200"/>
  <c r="G199" s="1"/>
  <c r="G198" s="1"/>
  <c r="G197" s="1"/>
  <c r="F120"/>
  <c r="F119" s="1"/>
  <c r="F118" s="1"/>
  <c r="C65"/>
  <c r="D217"/>
  <c r="C76"/>
  <c r="I8" l="1"/>
  <c r="I7" s="1"/>
  <c r="F8"/>
  <c r="F7" s="1"/>
  <c r="I113"/>
  <c r="D8"/>
  <c r="D6" s="1"/>
  <c r="C138"/>
  <c r="C137" s="1"/>
  <c r="I6"/>
  <c r="J25"/>
  <c r="G6"/>
  <c r="E27"/>
  <c r="E25" s="1"/>
  <c r="C19"/>
  <c r="C200"/>
  <c r="I134"/>
  <c r="I133" s="1"/>
  <c r="I132"/>
  <c r="G132"/>
  <c r="G103" s="1"/>
  <c r="G134"/>
  <c r="G133" s="1"/>
  <c r="J115"/>
  <c r="J114" s="1"/>
  <c r="H7"/>
  <c r="G115"/>
  <c r="G114" s="1"/>
  <c r="E134"/>
  <c r="E132"/>
  <c r="C135"/>
  <c r="J134"/>
  <c r="J133" s="1"/>
  <c r="J132"/>
  <c r="F103"/>
  <c r="D199"/>
  <c r="C199" s="1"/>
  <c r="H115"/>
  <c r="H114" s="1"/>
  <c r="C171"/>
  <c r="H103"/>
  <c r="H25"/>
  <c r="F25"/>
  <c r="G26"/>
  <c r="G25" s="1"/>
  <c r="C62"/>
  <c r="C9"/>
  <c r="C120"/>
  <c r="I162"/>
  <c r="E165"/>
  <c r="E8"/>
  <c r="D27"/>
  <c r="C28"/>
  <c r="I26"/>
  <c r="I25"/>
  <c r="C74"/>
  <c r="D73"/>
  <c r="D60"/>
  <c r="C60" s="1"/>
  <c r="C61"/>
  <c r="C119"/>
  <c r="E118"/>
  <c r="D104"/>
  <c r="C105"/>
  <c r="C81"/>
  <c r="D80"/>
  <c r="D79" s="1"/>
  <c r="C79" s="1"/>
  <c r="C209"/>
  <c r="J7"/>
  <c r="J6"/>
  <c r="D7"/>
  <c r="C217"/>
  <c r="D216"/>
  <c r="C57"/>
  <c r="J158"/>
  <c r="J157" s="1"/>
  <c r="J103" s="1"/>
  <c r="C82"/>
  <c r="H221" l="1"/>
  <c r="C104"/>
  <c r="I103"/>
  <c r="I221" s="1"/>
  <c r="C8"/>
  <c r="G221"/>
  <c r="F6"/>
  <c r="E26"/>
  <c r="D198"/>
  <c r="C198" s="1"/>
  <c r="C197" s="1"/>
  <c r="C132"/>
  <c r="E133"/>
  <c r="C133" s="1"/>
  <c r="C134"/>
  <c r="E163"/>
  <c r="E162" s="1"/>
  <c r="C165"/>
  <c r="D26"/>
  <c r="D25" s="1"/>
  <c r="C27"/>
  <c r="F221"/>
  <c r="K162"/>
  <c r="K103" s="1"/>
  <c r="K221" s="1"/>
  <c r="C80"/>
  <c r="E6"/>
  <c r="C6" s="1"/>
  <c r="E7"/>
  <c r="C7" s="1"/>
  <c r="D72"/>
  <c r="C72" s="1"/>
  <c r="C73"/>
  <c r="C216"/>
  <c r="D215"/>
  <c r="E116"/>
  <c r="C118"/>
  <c r="J221"/>
  <c r="D197" l="1"/>
  <c r="D163" s="1"/>
  <c r="D162" s="1"/>
  <c r="E158"/>
  <c r="E157" s="1"/>
  <c r="C164"/>
  <c r="C163" s="1"/>
  <c r="E115"/>
  <c r="C116"/>
  <c r="E113"/>
  <c r="D214"/>
  <c r="C214" s="1"/>
  <c r="C215"/>
  <c r="C25"/>
  <c r="C26"/>
  <c r="C162" l="1"/>
  <c r="D158"/>
  <c r="C113"/>
  <c r="E221"/>
  <c r="E114"/>
  <c r="C114" s="1"/>
  <c r="C115"/>
  <c r="D157" l="1"/>
  <c r="D103" s="1"/>
  <c r="C103" s="1"/>
  <c r="D221" l="1"/>
  <c r="C221" l="1"/>
</calcChain>
</file>

<file path=xl/sharedStrings.xml><?xml version="1.0" encoding="utf-8"?>
<sst xmlns="http://schemas.openxmlformats.org/spreadsheetml/2006/main" count="227" uniqueCount="137">
  <si>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</si>
  <si>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</si>
  <si>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</si>
  <si>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</si>
  <si>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</si>
  <si>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</si>
  <si>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</si>
  <si>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</si>
  <si>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</si>
  <si>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</si>
  <si>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</si>
  <si>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</si>
  <si>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</si>
  <si>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</si>
  <si>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</si>
  <si>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</si>
  <si>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</si>
  <si>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</si>
  <si>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</si>
  <si>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</si>
  <si>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</si>
  <si>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</si>
  <si>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</si>
  <si>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</si>
  <si>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</si>
  <si>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</si>
  <si>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</si>
  <si>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</si>
  <si>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</si>
  <si>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</si>
  <si>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</si>
  <si>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</si>
  <si>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</si>
  <si>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</si>
  <si>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</si>
  <si>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</si>
  <si>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</si>
  <si>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</si>
  <si>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</si>
  <si>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</si>
  <si>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</si>
  <si>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</si>
  <si>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</si>
  <si>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</si>
  <si>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</si>
  <si>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</si>
  <si>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</si>
  <si>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</si>
  <si>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</si>
  <si>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</si>
  <si>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</si>
  <si>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</si>
  <si>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</si>
  <si>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</si>
  <si>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</si>
  <si>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</si>
  <si>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</si>
  <si>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</si>
  <si>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</si>
  <si>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</si>
  <si>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</si>
  <si>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</si>
  <si>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</si>
  <si>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</si>
  <si>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</si>
  <si>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</si>
  <si>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</si>
  <si>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</si>
  <si>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</si>
  <si>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</si>
  <si>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</si>
  <si>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</si>
  <si>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</si>
  <si>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Komunikacijska oprema</t>
  </si>
  <si>
    <t>Uređaji, strojevi i oprema za ost.namjene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</si>
  <si>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</si>
  <si>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</si>
  <si>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</si>
  <si>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</si>
  <si>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</si>
  <si>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</si>
  <si>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</si>
  <si>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</si>
  <si>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</si>
  <si>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</si>
  <si>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</si>
  <si>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</si>
  <si>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</si>
  <si>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</si>
  <si>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</si>
  <si>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</si>
  <si>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</si>
  <si>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Aktivnost A100001 Intelektualne usluge</t>
  </si>
  <si>
    <t>Tekući projekt T100003 Natjecanja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</si>
  <si>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</si>
  <si>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</si>
  <si>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</si>
  <si>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</si>
  <si>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</si>
  <si>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</si>
  <si>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</si>
  <si>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</si>
  <si>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</si>
  <si>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</si>
  <si>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</si>
  <si>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</si>
  <si>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</si>
  <si>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</si>
  <si>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</si>
  <si>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</si>
  <si>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</si>
  <si>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2018.</t>
  </si>
  <si>
    <t>Troškovi sudskih postupaka</t>
  </si>
  <si>
    <t>Tekući projekt T1000030 Sufinanc. Preh. Učenika</t>
  </si>
  <si>
    <t>Tekući projekt Školska shema</t>
  </si>
  <si>
    <t>Školska shema - mlijeko</t>
  </si>
  <si>
    <t>Školska shema - voće</t>
  </si>
  <si>
    <t>671 ZŽ Shema</t>
  </si>
  <si>
    <t>6711 MIN. ST.</t>
  </si>
  <si>
    <t>671 OSTALO</t>
  </si>
  <si>
    <t>Projekcija plana
za 2019.</t>
  </si>
  <si>
    <t>Projekcija plana 
za 2020.</t>
  </si>
  <si>
    <t>Tekući projekt T100044 financ. nabave udžbe. u oš</t>
  </si>
  <si>
    <t>naknade građanima i kućanstvima</t>
  </si>
  <si>
    <t>naknade građanima i kuć. U naravi</t>
  </si>
  <si>
    <t>Tekući projekt T100004 Obljetnica škole</t>
  </si>
  <si>
    <t>Kapitalne donacije</t>
  </si>
  <si>
    <t>Tekući projekt T100029 Prsten potpore - pomoćnici u nastavi i stručni komunikacijski posrednici za učenike s teškoćama u razvoju</t>
  </si>
  <si>
    <t>Plaće (bruto)</t>
  </si>
  <si>
    <t>Tekući projekt T100015 Učeničke zadruge</t>
  </si>
  <si>
    <t>Naknade građ.i kuć.u novcu</t>
  </si>
  <si>
    <t>VIŠAK 2019</t>
  </si>
  <si>
    <t xml:space="preserve">VIŠAK PRIHODA IZ 2018.
</t>
  </si>
  <si>
    <t>usluge tekuć i inv. Održ.</t>
  </si>
  <si>
    <t xml:space="preserve"> REBALANS II FINANCIJSKOG PLANA ZA 2019. G.</t>
  </si>
  <si>
    <t xml:space="preserve">REBALANS II 2019
</t>
  </si>
  <si>
    <t>REBALANS II FINANCIJSKOG PLANA OŠ  PUŠĆA   ZA  2019.</t>
  </si>
</sst>
</file>

<file path=xl/styles.xml><?xml version="1.0" encoding="utf-8"?>
<styleSheet xmlns="http://schemas.openxmlformats.org/spreadsheetml/2006/main">
  <fonts count="3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7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32" xfId="0" applyNumberFormat="1" applyFont="1" applyFill="1" applyBorder="1" applyAlignment="1" applyProtection="1">
      <alignment horizontal="center"/>
    </xf>
    <xf numFmtId="0" fontId="22" fillId="0" borderId="38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26" borderId="38" xfId="0" applyNumberFormat="1" applyFont="1" applyFill="1" applyBorder="1" applyAlignment="1" applyProtection="1">
      <alignment horizontal="center" wrapText="1"/>
    </xf>
    <xf numFmtId="3" fontId="22" fillId="22" borderId="15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0" fontId="22" fillId="27" borderId="0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0" fontId="21" fillId="20" borderId="15" xfId="0" applyNumberFormat="1" applyFont="1" applyFill="1" applyBorder="1" applyAlignment="1" applyProtection="1">
      <alignment wrapText="1"/>
    </xf>
    <xf numFmtId="0" fontId="21" fillId="22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>
      <alignment horizontal="center"/>
    </xf>
    <xf numFmtId="0" fontId="24" fillId="26" borderId="0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center"/>
    </xf>
    <xf numFmtId="0" fontId="24" fillId="0" borderId="32" xfId="0" applyNumberFormat="1" applyFont="1" applyFill="1" applyBorder="1" applyAlignment="1" applyProtection="1">
      <alignment horizontal="center"/>
    </xf>
    <xf numFmtId="0" fontId="24" fillId="0" borderId="38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Font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3" fontId="24" fillId="24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1" xfId="0" applyNumberFormat="1" applyFont="1" applyFill="1" applyBorder="1" applyAlignment="1" applyProtection="1">
      <alignment wrapText="1"/>
    </xf>
    <xf numFmtId="0" fontId="38" fillId="24" borderId="38" xfId="0" applyNumberFormat="1" applyFont="1" applyFill="1" applyBorder="1" applyAlignment="1" applyProtection="1">
      <alignment wrapText="1"/>
    </xf>
    <xf numFmtId="0" fontId="24" fillId="25" borderId="15" xfId="0" applyNumberFormat="1" applyFont="1" applyFill="1" applyBorder="1" applyAlignment="1" applyProtection="1">
      <alignment horizontal="center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0" fontId="37" fillId="24" borderId="32" xfId="0" applyNumberFormat="1" applyFont="1" applyFill="1" applyBorder="1" applyAlignment="1" applyProtection="1">
      <alignment horizontal="center" wrapText="1"/>
    </xf>
    <xf numFmtId="0" fontId="37" fillId="24" borderId="38" xfId="0" applyNumberFormat="1" applyFont="1" applyFill="1" applyBorder="1" applyAlignment="1" applyProtection="1">
      <alignment horizont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4" sqref="K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31"/>
      <c r="B1" s="231"/>
      <c r="C1" s="231"/>
      <c r="D1" s="231"/>
      <c r="E1" s="231"/>
      <c r="F1" s="231"/>
      <c r="G1" s="231"/>
      <c r="H1" s="231"/>
    </row>
    <row r="2" spans="1:8" s="70" customFormat="1" ht="26.25" customHeight="1">
      <c r="A2" s="231"/>
      <c r="B2" s="231"/>
      <c r="C2" s="231"/>
      <c r="D2" s="231"/>
      <c r="E2" s="231"/>
      <c r="F2" s="231"/>
      <c r="G2" s="232"/>
      <c r="H2" s="232"/>
    </row>
    <row r="3" spans="1:8" ht="25.5" customHeight="1">
      <c r="A3" s="231"/>
      <c r="B3" s="231"/>
      <c r="C3" s="231"/>
      <c r="D3" s="231"/>
      <c r="E3" s="231"/>
      <c r="F3" s="231"/>
      <c r="G3" s="231"/>
      <c r="H3" s="233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/>
      <c r="G5" s="111"/>
      <c r="H5" s="77"/>
    </row>
    <row r="6" spans="1:8" ht="15.75">
      <c r="A6" s="237"/>
      <c r="B6" s="227"/>
      <c r="C6" s="227"/>
      <c r="D6" s="227"/>
      <c r="E6" s="238"/>
      <c r="F6" s="108"/>
      <c r="G6" s="108"/>
      <c r="H6" s="108"/>
    </row>
    <row r="7" spans="1:8" ht="15.75">
      <c r="A7" s="228"/>
      <c r="B7" s="229"/>
      <c r="C7" s="229"/>
      <c r="D7" s="229"/>
      <c r="E7" s="230"/>
      <c r="F7" s="78"/>
      <c r="G7" s="78"/>
      <c r="H7" s="78"/>
    </row>
    <row r="8" spans="1:8" ht="15.75">
      <c r="A8" s="234"/>
      <c r="B8" s="230"/>
      <c r="C8" s="230"/>
      <c r="D8" s="230"/>
      <c r="E8" s="230"/>
      <c r="F8" s="78"/>
      <c r="G8" s="78"/>
      <c r="H8" s="78"/>
    </row>
    <row r="9" spans="1:8" ht="15.75">
      <c r="A9" s="109"/>
      <c r="B9" s="110"/>
      <c r="C9" s="110"/>
      <c r="D9" s="110"/>
      <c r="E9" s="110"/>
      <c r="F9" s="107"/>
      <c r="G9" s="107"/>
      <c r="H9" s="107"/>
    </row>
    <row r="10" spans="1:8" ht="15.75">
      <c r="A10" s="235"/>
      <c r="B10" s="229"/>
      <c r="C10" s="229"/>
      <c r="D10" s="229"/>
      <c r="E10" s="236"/>
      <c r="F10" s="79"/>
      <c r="G10" s="79"/>
      <c r="H10" s="79"/>
    </row>
    <row r="11" spans="1:8" ht="15.75">
      <c r="A11" s="234"/>
      <c r="B11" s="230"/>
      <c r="C11" s="230"/>
      <c r="D11" s="230"/>
      <c r="E11" s="230"/>
      <c r="F11" s="79"/>
      <c r="G11" s="79"/>
      <c r="H11" s="79"/>
    </row>
    <row r="12" spans="1:8" ht="15.75">
      <c r="A12" s="226"/>
      <c r="B12" s="227"/>
      <c r="C12" s="227"/>
      <c r="D12" s="227"/>
      <c r="E12" s="227"/>
      <c r="F12" s="108"/>
      <c r="G12" s="108"/>
      <c r="H12" s="108"/>
    </row>
    <row r="13" spans="1:8" ht="18">
      <c r="A13" s="231"/>
      <c r="B13" s="239"/>
      <c r="C13" s="239"/>
      <c r="D13" s="239"/>
      <c r="E13" s="239"/>
      <c r="F13" s="233"/>
      <c r="G13" s="233"/>
      <c r="H13" s="233"/>
    </row>
    <row r="14" spans="1:8" ht="15.75">
      <c r="A14" s="73"/>
      <c r="B14" s="74"/>
      <c r="C14" s="74"/>
      <c r="D14" s="75"/>
      <c r="E14" s="76"/>
      <c r="F14" s="111"/>
      <c r="G14" s="111"/>
      <c r="H14" s="77"/>
    </row>
    <row r="15" spans="1:8" ht="15.75">
      <c r="A15" s="240"/>
      <c r="B15" s="241"/>
      <c r="C15" s="241"/>
      <c r="D15" s="241"/>
      <c r="E15" s="242"/>
      <c r="F15" s="81"/>
      <c r="G15" s="81"/>
      <c r="H15" s="79"/>
    </row>
    <row r="16" spans="1:8" ht="18">
      <c r="A16" s="243"/>
      <c r="B16" s="239"/>
      <c r="C16" s="239"/>
      <c r="D16" s="239"/>
      <c r="E16" s="239"/>
      <c r="F16" s="233"/>
      <c r="G16" s="233"/>
      <c r="H16" s="233"/>
    </row>
    <row r="17" spans="1:8" ht="15.75">
      <c r="A17" s="73"/>
      <c r="B17" s="74"/>
      <c r="C17" s="74"/>
      <c r="D17" s="75"/>
      <c r="E17" s="76"/>
      <c r="F17" s="111"/>
      <c r="G17" s="111"/>
      <c r="H17" s="77"/>
    </row>
    <row r="18" spans="1:8" ht="15.75">
      <c r="A18" s="228"/>
      <c r="B18" s="229"/>
      <c r="C18" s="229"/>
      <c r="D18" s="229"/>
      <c r="E18" s="229"/>
      <c r="F18" s="78"/>
      <c r="G18" s="78"/>
      <c r="H18" s="78"/>
    </row>
    <row r="19" spans="1:8" ht="15.75">
      <c r="A19" s="228"/>
      <c r="B19" s="229"/>
      <c r="C19" s="229"/>
      <c r="D19" s="229"/>
      <c r="E19" s="229"/>
      <c r="F19" s="78"/>
      <c r="G19" s="78"/>
      <c r="H19" s="78"/>
    </row>
    <row r="20" spans="1:8" ht="15.75">
      <c r="A20" s="235"/>
      <c r="B20" s="229"/>
      <c r="C20" s="229"/>
      <c r="D20" s="229"/>
      <c r="E20" s="229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35"/>
      <c r="B22" s="229"/>
      <c r="C22" s="229"/>
      <c r="D22" s="229"/>
      <c r="E22" s="229"/>
      <c r="F22" s="78"/>
      <c r="G22" s="78"/>
      <c r="H22" s="78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J5" sqref="J5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>
      <c r="A1" s="231" t="s">
        <v>136</v>
      </c>
      <c r="B1" s="231"/>
      <c r="C1" s="231"/>
      <c r="D1" s="231"/>
      <c r="E1" s="231"/>
      <c r="F1" s="231"/>
      <c r="G1" s="231"/>
      <c r="H1" s="231"/>
      <c r="I1" s="189"/>
    </row>
    <row r="2" spans="1:9" ht="18">
      <c r="A2" s="231" t="s">
        <v>41</v>
      </c>
      <c r="B2" s="231"/>
      <c r="C2" s="231"/>
      <c r="D2" s="231"/>
      <c r="E2" s="231"/>
      <c r="F2" s="231"/>
      <c r="G2" s="232"/>
      <c r="H2" s="232"/>
      <c r="I2" s="70"/>
    </row>
    <row r="3" spans="1:9" ht="18">
      <c r="A3" s="231"/>
      <c r="B3" s="231"/>
      <c r="C3" s="231"/>
      <c r="D3" s="231"/>
      <c r="E3" s="231"/>
      <c r="F3" s="231"/>
      <c r="G3" s="231"/>
      <c r="H3" s="233"/>
      <c r="I3" s="189"/>
    </row>
    <row r="4" spans="1:9" ht="18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>
      <c r="A5" s="73"/>
      <c r="B5" s="74"/>
      <c r="C5" s="74"/>
      <c r="D5" s="75"/>
      <c r="E5" s="76"/>
      <c r="F5" s="111" t="s">
        <v>135</v>
      </c>
      <c r="G5" s="111"/>
      <c r="H5" s="77"/>
      <c r="I5" s="65"/>
    </row>
    <row r="6" spans="1:9" ht="15.75">
      <c r="A6" s="237" t="s">
        <v>42</v>
      </c>
      <c r="B6" s="227"/>
      <c r="C6" s="227"/>
      <c r="D6" s="227"/>
      <c r="E6" s="238"/>
      <c r="F6" s="108">
        <f>F7+F8</f>
        <v>8349195</v>
      </c>
      <c r="G6" s="108"/>
      <c r="H6" s="108"/>
      <c r="I6" s="189"/>
    </row>
    <row r="7" spans="1:9" ht="15.75">
      <c r="A7" s="228" t="s">
        <v>0</v>
      </c>
      <c r="B7" s="229"/>
      <c r="C7" s="229"/>
      <c r="D7" s="229"/>
      <c r="E7" s="230"/>
      <c r="F7" s="78">
        <v>8349195</v>
      </c>
      <c r="G7" s="78"/>
      <c r="H7" s="78"/>
      <c r="I7" s="189"/>
    </row>
    <row r="8" spans="1:9" ht="15.75">
      <c r="A8" s="234" t="s">
        <v>1</v>
      </c>
      <c r="B8" s="230"/>
      <c r="C8" s="230"/>
      <c r="D8" s="230"/>
      <c r="E8" s="230"/>
      <c r="F8" s="78">
        <v>0</v>
      </c>
      <c r="G8" s="78"/>
      <c r="H8" s="78"/>
      <c r="I8" s="189"/>
    </row>
    <row r="9" spans="1:9" ht="15.75">
      <c r="A9" s="109" t="s">
        <v>43</v>
      </c>
      <c r="B9" s="190"/>
      <c r="C9" s="190"/>
      <c r="D9" s="190"/>
      <c r="E9" s="190"/>
      <c r="F9" s="107">
        <f>F10+F11</f>
        <v>8610565</v>
      </c>
      <c r="G9" s="107"/>
      <c r="H9" s="107"/>
      <c r="I9" s="189"/>
    </row>
    <row r="10" spans="1:9" ht="15.75">
      <c r="A10" s="235" t="s">
        <v>2</v>
      </c>
      <c r="B10" s="229"/>
      <c r="C10" s="229"/>
      <c r="D10" s="229"/>
      <c r="E10" s="236"/>
      <c r="F10" s="79">
        <v>8507225</v>
      </c>
      <c r="G10" s="79"/>
      <c r="H10" s="79"/>
      <c r="I10" s="189"/>
    </row>
    <row r="11" spans="1:9" ht="15.75">
      <c r="A11" s="234" t="s">
        <v>3</v>
      </c>
      <c r="B11" s="230"/>
      <c r="C11" s="230"/>
      <c r="D11" s="230"/>
      <c r="E11" s="230"/>
      <c r="F11" s="79">
        <v>103340</v>
      </c>
      <c r="G11" s="79"/>
      <c r="H11" s="79"/>
      <c r="I11" s="189"/>
    </row>
    <row r="12" spans="1:9" ht="15.75">
      <c r="A12" s="226" t="s">
        <v>4</v>
      </c>
      <c r="B12" s="227"/>
      <c r="C12" s="227"/>
      <c r="D12" s="227"/>
      <c r="E12" s="227"/>
      <c r="F12" s="108">
        <f>F9-F6</f>
        <v>261370</v>
      </c>
      <c r="G12" s="108">
        <f>+G6-G9</f>
        <v>0</v>
      </c>
      <c r="H12" s="108">
        <f>+H6-H9</f>
        <v>0</v>
      </c>
      <c r="I12" s="189"/>
    </row>
    <row r="13" spans="1:9" ht="18">
      <c r="A13" s="231"/>
      <c r="B13" s="239"/>
      <c r="C13" s="239"/>
      <c r="D13" s="239"/>
      <c r="E13" s="239"/>
      <c r="F13" s="233"/>
      <c r="G13" s="233"/>
      <c r="H13" s="233"/>
      <c r="I13" s="189"/>
    </row>
    <row r="14" spans="1:9" ht="39">
      <c r="A14" s="73"/>
      <c r="B14" s="74"/>
      <c r="C14" s="74"/>
      <c r="D14" s="75"/>
      <c r="E14" s="76"/>
      <c r="F14" s="111" t="s">
        <v>132</v>
      </c>
      <c r="G14" s="111" t="s">
        <v>120</v>
      </c>
      <c r="H14" s="77" t="s">
        <v>121</v>
      </c>
      <c r="I14" s="189"/>
    </row>
    <row r="15" spans="1:9" ht="15.75">
      <c r="A15" s="240" t="s">
        <v>5</v>
      </c>
      <c r="B15" s="241"/>
      <c r="C15" s="241"/>
      <c r="D15" s="241"/>
      <c r="E15" s="242"/>
      <c r="F15" s="81">
        <v>527189</v>
      </c>
      <c r="G15" s="81"/>
      <c r="H15" s="79"/>
      <c r="I15" s="189"/>
    </row>
    <row r="16" spans="1:9" ht="18">
      <c r="A16" s="243"/>
      <c r="B16" s="239"/>
      <c r="C16" s="239"/>
      <c r="D16" s="239"/>
      <c r="E16" s="239"/>
      <c r="F16" s="233"/>
      <c r="G16" s="233"/>
      <c r="H16" s="233"/>
      <c r="I16" s="189"/>
    </row>
    <row r="17" spans="1:9" ht="26.25">
      <c r="A17" s="73"/>
      <c r="B17" s="74"/>
      <c r="C17" s="74"/>
      <c r="D17" s="75"/>
      <c r="E17" s="76"/>
      <c r="F17" s="111" t="s">
        <v>131</v>
      </c>
      <c r="G17" s="111" t="s">
        <v>120</v>
      </c>
      <c r="H17" s="77" t="s">
        <v>121</v>
      </c>
      <c r="I17" s="189"/>
    </row>
    <row r="18" spans="1:9" ht="15.75">
      <c r="A18" s="228" t="s">
        <v>6</v>
      </c>
      <c r="B18" s="229"/>
      <c r="C18" s="229"/>
      <c r="D18" s="229"/>
      <c r="E18" s="229"/>
      <c r="F18" s="78"/>
      <c r="G18" s="78"/>
      <c r="H18" s="78"/>
      <c r="I18" s="189"/>
    </row>
    <row r="19" spans="1:9" ht="15.75">
      <c r="A19" s="228" t="s">
        <v>7</v>
      </c>
      <c r="B19" s="229"/>
      <c r="C19" s="229"/>
      <c r="D19" s="229"/>
      <c r="E19" s="229"/>
      <c r="F19" s="78"/>
      <c r="G19" s="78"/>
      <c r="H19" s="78"/>
      <c r="I19" s="189"/>
    </row>
    <row r="20" spans="1:9" ht="15.75">
      <c r="A20" s="235" t="s">
        <v>8</v>
      </c>
      <c r="B20" s="229"/>
      <c r="C20" s="229"/>
      <c r="D20" s="229"/>
      <c r="E20" s="229"/>
      <c r="F20" s="78"/>
      <c r="G20" s="78"/>
      <c r="H20" s="78"/>
      <c r="I20" s="189"/>
    </row>
    <row r="21" spans="1:9" ht="18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>
      <c r="A22" s="235" t="s">
        <v>9</v>
      </c>
      <c r="B22" s="229"/>
      <c r="C22" s="229"/>
      <c r="D22" s="229"/>
      <c r="E22" s="229"/>
      <c r="F22" s="78">
        <f>F15-F12</f>
        <v>265819</v>
      </c>
      <c r="G22" s="78">
        <f>SUM(G12,G15,G20)</f>
        <v>0</v>
      </c>
      <c r="H22" s="78">
        <f>SUM(H12,H15,H20)</f>
        <v>0</v>
      </c>
      <c r="I22" s="189"/>
    </row>
    <row r="23" spans="1:9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1"/>
  <sheetViews>
    <sheetView topLeftCell="A4" workbookViewId="0">
      <selection activeCell="C9" sqref="C9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31" t="s">
        <v>10</v>
      </c>
      <c r="B1" s="231"/>
      <c r="C1" s="231"/>
      <c r="D1" s="231"/>
      <c r="E1" s="231"/>
      <c r="F1" s="231"/>
      <c r="G1" s="231"/>
      <c r="H1" s="231"/>
      <c r="I1" s="231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46">
        <v>2019</v>
      </c>
      <c r="C3" s="247"/>
      <c r="D3" s="248"/>
      <c r="E3" s="248"/>
      <c r="F3" s="248"/>
      <c r="G3" s="248"/>
      <c r="H3" s="248"/>
      <c r="I3" s="249"/>
    </row>
    <row r="4" spans="1:9" s="1" customFormat="1" ht="77.25" thickBot="1">
      <c r="A4" s="92" t="s">
        <v>13</v>
      </c>
      <c r="B4" s="18" t="s">
        <v>75</v>
      </c>
      <c r="C4" s="95" t="s">
        <v>76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>
      <c r="A5" s="101">
        <v>634</v>
      </c>
      <c r="B5" s="102"/>
      <c r="C5" s="113"/>
      <c r="D5" s="114"/>
      <c r="E5" s="115"/>
      <c r="F5" s="116">
        <f>F6</f>
        <v>95000</v>
      </c>
      <c r="G5" s="116"/>
      <c r="H5" s="117">
        <f>H6</f>
        <v>0</v>
      </c>
      <c r="I5" s="118"/>
    </row>
    <row r="6" spans="1:9" s="1" customFormat="1">
      <c r="A6" s="21">
        <v>6341</v>
      </c>
      <c r="B6" s="96"/>
      <c r="C6" s="119"/>
      <c r="D6" s="120"/>
      <c r="E6" s="121"/>
      <c r="F6" s="112">
        <v>95000</v>
      </c>
      <c r="G6" s="112"/>
      <c r="H6" s="122"/>
      <c r="I6" s="123"/>
    </row>
    <row r="7" spans="1:9" s="1" customFormat="1">
      <c r="A7" s="103">
        <v>636</v>
      </c>
      <c r="B7" s="104"/>
      <c r="C7" s="124">
        <f>C8</f>
        <v>6653200</v>
      </c>
      <c r="D7" s="125"/>
      <c r="E7" s="126"/>
      <c r="F7" s="127">
        <f>F8</f>
        <v>329270</v>
      </c>
      <c r="G7" s="127"/>
      <c r="H7" s="128"/>
      <c r="I7" s="129"/>
    </row>
    <row r="8" spans="1:9" s="1" customFormat="1">
      <c r="A8" s="21">
        <v>6361</v>
      </c>
      <c r="B8" s="96"/>
      <c r="C8" s="119">
        <v>6653200</v>
      </c>
      <c r="D8" s="120"/>
      <c r="E8" s="121"/>
      <c r="F8" s="112">
        <v>329270</v>
      </c>
      <c r="G8" s="112"/>
      <c r="H8" s="122"/>
      <c r="I8" s="123"/>
    </row>
    <row r="9" spans="1:9" s="1" customFormat="1">
      <c r="A9" s="103">
        <v>63811</v>
      </c>
      <c r="B9" s="104"/>
      <c r="C9" s="124"/>
      <c r="D9" s="125"/>
      <c r="E9" s="126"/>
      <c r="F9" s="127">
        <f>F10</f>
        <v>40740</v>
      </c>
      <c r="G9" s="127"/>
      <c r="H9" s="128"/>
      <c r="I9" s="129"/>
    </row>
    <row r="10" spans="1:9" s="1" customFormat="1">
      <c r="A10" s="21">
        <v>63811</v>
      </c>
      <c r="B10" s="96"/>
      <c r="C10" s="119"/>
      <c r="D10" s="120"/>
      <c r="E10" s="121"/>
      <c r="F10" s="112">
        <v>40740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440000</v>
      </c>
      <c r="F11" s="127">
        <f>F12</f>
        <v>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440000</v>
      </c>
      <c r="F12" s="112"/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63000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63000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2000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2000</v>
      </c>
      <c r="H16" s="134"/>
      <c r="I16" s="135"/>
    </row>
    <row r="17" spans="1:9" s="1" customFormat="1">
      <c r="A17" s="103">
        <v>671</v>
      </c>
      <c r="B17" s="105">
        <f>B18+B19+B20</f>
        <v>725985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 t="s">
        <v>118</v>
      </c>
      <c r="B18" s="22">
        <v>524595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 t="s">
        <v>117</v>
      </c>
      <c r="B19" s="22">
        <v>17000</v>
      </c>
      <c r="C19" s="133"/>
      <c r="D19" s="120"/>
      <c r="E19" s="120"/>
      <c r="F19" s="120"/>
      <c r="G19" s="120"/>
      <c r="H19" s="134"/>
      <c r="I19" s="135"/>
    </row>
    <row r="20" spans="1:9" s="1" customFormat="1">
      <c r="A20" s="26" t="s">
        <v>119</v>
      </c>
      <c r="B20" s="22">
        <v>184390</v>
      </c>
      <c r="C20" s="133"/>
      <c r="D20" s="120"/>
      <c r="E20" s="120"/>
      <c r="F20" s="120"/>
      <c r="G20" s="120"/>
      <c r="H20" s="134"/>
      <c r="I20" s="135"/>
    </row>
    <row r="21" spans="1:9" s="192" customFormat="1">
      <c r="A21" s="103">
        <v>721</v>
      </c>
      <c r="B21" s="105"/>
      <c r="C21" s="130"/>
      <c r="D21" s="125"/>
      <c r="E21" s="125"/>
      <c r="F21" s="125"/>
      <c r="G21" s="125"/>
      <c r="H21" s="131"/>
      <c r="I21" s="132"/>
    </row>
    <row r="22" spans="1:9" s="1" customFormat="1">
      <c r="A22" s="26">
        <v>7211</v>
      </c>
      <c r="B22" s="22"/>
      <c r="C22" s="133"/>
      <c r="D22" s="120"/>
      <c r="E22" s="120"/>
      <c r="F22" s="120"/>
      <c r="G22" s="120"/>
      <c r="H22" s="134"/>
      <c r="I22" s="135"/>
    </row>
    <row r="23" spans="1:9" s="1" customFormat="1" ht="13.5" thickBot="1">
      <c r="A23" s="27"/>
      <c r="B23" s="28"/>
      <c r="C23" s="136"/>
      <c r="D23" s="137"/>
      <c r="E23" s="137"/>
      <c r="F23" s="137"/>
      <c r="G23" s="137"/>
      <c r="H23" s="138"/>
      <c r="I23" s="139"/>
    </row>
    <row r="24" spans="1:9" s="1" customFormat="1" ht="30" customHeight="1" thickBot="1">
      <c r="A24" s="32" t="s">
        <v>20</v>
      </c>
      <c r="B24" s="33">
        <f>B5+B9+B11+B13+B15+B17</f>
        <v>725985</v>
      </c>
      <c r="C24" s="140">
        <f>C5+C7+C9+C11+C13+C15+C17</f>
        <v>6653200</v>
      </c>
      <c r="D24" s="140">
        <f t="shared" ref="D24:I24" si="0">D5+D9+D11+D13+D15+D17</f>
        <v>63000</v>
      </c>
      <c r="E24" s="140">
        <f>E5+E9+E11+E13+E15+E17</f>
        <v>440000</v>
      </c>
      <c r="F24" s="140">
        <f>F5+F7+F9+F11+F13+F15+F17</f>
        <v>465010</v>
      </c>
      <c r="G24" s="140">
        <f t="shared" si="0"/>
        <v>2000</v>
      </c>
      <c r="H24" s="140">
        <f>H21</f>
        <v>0</v>
      </c>
      <c r="I24" s="140">
        <f t="shared" si="0"/>
        <v>0</v>
      </c>
    </row>
    <row r="25" spans="1:9" s="1" customFormat="1" ht="28.5" customHeight="1" thickBot="1">
      <c r="A25" s="32" t="s">
        <v>111</v>
      </c>
      <c r="B25" s="250">
        <f>B24+C24+D24+E24+F24+G24+H24</f>
        <v>8349195</v>
      </c>
      <c r="C25" s="251"/>
      <c r="D25" s="251"/>
      <c r="E25" s="251"/>
      <c r="F25" s="251"/>
      <c r="G25" s="251"/>
      <c r="H25" s="251"/>
      <c r="I25" s="252"/>
    </row>
    <row r="26" spans="1:9" ht="13.5" thickBot="1">
      <c r="A26" s="13"/>
      <c r="B26" s="106"/>
      <c r="C26" s="13"/>
      <c r="D26" s="13"/>
      <c r="E26" s="14"/>
      <c r="F26" s="34"/>
      <c r="I26" s="17"/>
    </row>
    <row r="27" spans="1:9" ht="24" customHeight="1" thickBot="1">
      <c r="A27" s="93"/>
      <c r="B27" s="246"/>
      <c r="C27" s="247"/>
      <c r="D27" s="248"/>
      <c r="E27" s="248"/>
      <c r="F27" s="248"/>
      <c r="G27" s="248"/>
      <c r="H27" s="248"/>
      <c r="I27" s="249"/>
    </row>
    <row r="28" spans="1:9" ht="13.5" thickBot="1">
      <c r="A28" s="94"/>
      <c r="B28" s="18"/>
      <c r="C28" s="95"/>
      <c r="D28" s="19"/>
      <c r="E28" s="19"/>
      <c r="F28" s="19"/>
      <c r="G28" s="19"/>
      <c r="H28" s="19"/>
      <c r="I28" s="20"/>
    </row>
    <row r="29" spans="1:9">
      <c r="A29" s="3"/>
      <c r="B29" s="4"/>
      <c r="C29" s="4"/>
      <c r="D29" s="5"/>
      <c r="E29" s="6"/>
      <c r="F29" s="7"/>
      <c r="G29" s="7"/>
      <c r="H29" s="8"/>
      <c r="I29" s="9"/>
    </row>
    <row r="30" spans="1:9">
      <c r="A30" s="21"/>
      <c r="B30" s="96"/>
      <c r="C30" s="96"/>
      <c r="D30" s="23"/>
      <c r="E30" s="97"/>
      <c r="F30" s="98"/>
      <c r="G30" s="98"/>
      <c r="H30" s="99"/>
      <c r="I30" s="100"/>
    </row>
    <row r="31" spans="1:9">
      <c r="A31" s="21"/>
      <c r="B31" s="96"/>
      <c r="C31" s="96"/>
      <c r="D31" s="23"/>
      <c r="E31" s="97"/>
      <c r="F31" s="98"/>
      <c r="G31" s="98"/>
      <c r="H31" s="99"/>
      <c r="I31" s="100"/>
    </row>
    <row r="32" spans="1:9">
      <c r="A32" s="21"/>
      <c r="B32" s="22"/>
      <c r="C32" s="22"/>
      <c r="D32" s="23"/>
      <c r="E32" s="23"/>
      <c r="F32" s="23"/>
      <c r="G32" s="23"/>
      <c r="H32" s="24"/>
      <c r="I32" s="25"/>
    </row>
    <row r="33" spans="1:9">
      <c r="A33" s="21"/>
      <c r="B33" s="22"/>
      <c r="C33" s="22"/>
      <c r="D33" s="23"/>
      <c r="E33" s="23"/>
      <c r="F33" s="23"/>
      <c r="G33" s="23"/>
      <c r="H33" s="24"/>
      <c r="I33" s="25"/>
    </row>
    <row r="34" spans="1:9">
      <c r="A34" s="21"/>
      <c r="B34" s="22"/>
      <c r="C34" s="22"/>
      <c r="D34" s="23"/>
      <c r="E34" s="23"/>
      <c r="F34" s="23"/>
      <c r="G34" s="23"/>
      <c r="H34" s="24"/>
      <c r="I34" s="25"/>
    </row>
    <row r="35" spans="1:9">
      <c r="A35" s="21"/>
      <c r="B35" s="22"/>
      <c r="C35" s="22"/>
      <c r="D35" s="23"/>
      <c r="E35" s="23"/>
      <c r="F35" s="23"/>
      <c r="G35" s="23"/>
      <c r="H35" s="24"/>
      <c r="I35" s="25"/>
    </row>
    <row r="36" spans="1:9">
      <c r="A36" s="21"/>
      <c r="B36" s="22"/>
      <c r="C36" s="22"/>
      <c r="D36" s="23"/>
      <c r="E36" s="23"/>
      <c r="F36" s="23"/>
      <c r="G36" s="23"/>
      <c r="H36" s="24"/>
      <c r="I36" s="25"/>
    </row>
    <row r="37" spans="1:9">
      <c r="A37" s="26"/>
      <c r="B37" s="22"/>
      <c r="C37" s="22"/>
      <c r="D37" s="23"/>
      <c r="E37" s="23"/>
      <c r="F37" s="23"/>
      <c r="G37" s="23"/>
      <c r="H37" s="24"/>
      <c r="I37" s="25"/>
    </row>
    <row r="38" spans="1:9">
      <c r="A38" s="26"/>
      <c r="B38" s="22"/>
      <c r="C38" s="22"/>
      <c r="D38" s="23"/>
      <c r="E38" s="23"/>
      <c r="F38" s="23"/>
      <c r="G38" s="23"/>
      <c r="H38" s="24"/>
      <c r="I38" s="25"/>
    </row>
    <row r="39" spans="1:9" ht="13.5" thickBot="1">
      <c r="A39" s="27"/>
      <c r="B39" s="28"/>
      <c r="C39" s="28"/>
      <c r="D39" s="29"/>
      <c r="E39" s="29"/>
      <c r="F39" s="29"/>
      <c r="G39" s="29"/>
      <c r="H39" s="30"/>
      <c r="I39" s="31"/>
    </row>
    <row r="40" spans="1:9" s="1" customFormat="1" ht="30" customHeight="1" thickBot="1">
      <c r="A40" s="32"/>
      <c r="B40" s="33"/>
      <c r="C40" s="33"/>
      <c r="D40" s="33"/>
      <c r="E40" s="33"/>
      <c r="F40" s="33"/>
      <c r="G40" s="33"/>
      <c r="H40" s="33"/>
      <c r="I40" s="33"/>
    </row>
    <row r="41" spans="1:9" s="1" customFormat="1" ht="28.5" customHeight="1" thickBot="1">
      <c r="A41" s="32"/>
      <c r="B41" s="250"/>
      <c r="C41" s="251"/>
      <c r="D41" s="251"/>
      <c r="E41" s="251"/>
      <c r="F41" s="251"/>
      <c r="G41" s="251"/>
      <c r="H41" s="251"/>
      <c r="I41" s="252"/>
    </row>
    <row r="42" spans="1:9" ht="13.5" thickBot="1">
      <c r="E42" s="36"/>
      <c r="F42" s="37"/>
    </row>
    <row r="43" spans="1:9" ht="16.5" thickBot="1">
      <c r="A43" s="93"/>
      <c r="B43" s="246"/>
      <c r="C43" s="247"/>
      <c r="D43" s="248"/>
      <c r="E43" s="248"/>
      <c r="F43" s="248"/>
      <c r="G43" s="248"/>
      <c r="H43" s="248"/>
      <c r="I43" s="249"/>
    </row>
    <row r="44" spans="1:9" ht="13.5" thickBot="1">
      <c r="A44" s="94"/>
      <c r="B44" s="18"/>
      <c r="C44" s="95"/>
      <c r="D44" s="19"/>
      <c r="E44" s="19"/>
      <c r="F44" s="19"/>
      <c r="G44" s="19"/>
      <c r="H44" s="19"/>
      <c r="I44" s="20"/>
    </row>
    <row r="45" spans="1:9">
      <c r="A45" s="3"/>
      <c r="B45" s="4"/>
      <c r="C45" s="4"/>
      <c r="D45" s="5"/>
      <c r="E45" s="6"/>
      <c r="F45" s="7"/>
      <c r="G45" s="7"/>
      <c r="H45" s="8"/>
      <c r="I45" s="9"/>
    </row>
    <row r="46" spans="1:9">
      <c r="A46" s="21"/>
      <c r="B46" s="96"/>
      <c r="C46" s="96"/>
      <c r="D46" s="23"/>
      <c r="E46" s="97"/>
      <c r="F46" s="98"/>
      <c r="G46" s="98"/>
      <c r="H46" s="99"/>
      <c r="I46" s="100"/>
    </row>
    <row r="47" spans="1:9">
      <c r="A47" s="21"/>
      <c r="B47" s="22"/>
      <c r="C47" s="22"/>
      <c r="D47" s="23"/>
      <c r="E47" s="23"/>
      <c r="F47" s="187"/>
      <c r="G47" s="23"/>
      <c r="H47" s="24"/>
      <c r="I47" s="25"/>
    </row>
    <row r="48" spans="1:9">
      <c r="A48" s="21"/>
      <c r="B48" s="22"/>
      <c r="C48" s="22"/>
      <c r="D48" s="23"/>
      <c r="E48" s="23"/>
      <c r="F48" s="23"/>
      <c r="G48" s="23"/>
      <c r="H48" s="24"/>
      <c r="I48" s="25"/>
    </row>
    <row r="49" spans="1:9">
      <c r="A49" s="21"/>
      <c r="B49" s="22"/>
      <c r="C49" s="22"/>
      <c r="D49" s="23"/>
      <c r="E49" s="23"/>
      <c r="F49" s="23"/>
      <c r="G49" s="23"/>
      <c r="H49" s="24"/>
      <c r="I49" s="25"/>
    </row>
    <row r="50" spans="1:9">
      <c r="A50" s="21"/>
      <c r="B50" s="22"/>
      <c r="C50" s="22"/>
      <c r="D50" s="23"/>
      <c r="E50" s="23"/>
      <c r="F50" s="23"/>
      <c r="G50" s="23"/>
      <c r="H50" s="24"/>
      <c r="I50" s="25"/>
    </row>
    <row r="51" spans="1:9" ht="13.5" customHeight="1">
      <c r="A51" s="21"/>
      <c r="B51" s="22"/>
      <c r="C51" s="22"/>
      <c r="D51" s="23"/>
      <c r="E51" s="23"/>
      <c r="F51" s="23"/>
      <c r="G51" s="23"/>
      <c r="H51" s="24"/>
      <c r="I51" s="25"/>
    </row>
    <row r="52" spans="1:9" ht="13.5" customHeight="1">
      <c r="A52" s="21"/>
      <c r="B52" s="22"/>
      <c r="C52" s="22"/>
      <c r="D52" s="23"/>
      <c r="E52" s="23"/>
      <c r="F52" s="23"/>
      <c r="G52" s="23"/>
      <c r="H52" s="24"/>
      <c r="I52" s="25"/>
    </row>
    <row r="53" spans="1:9" ht="13.5" customHeight="1">
      <c r="A53" s="26"/>
      <c r="B53" s="22"/>
      <c r="C53" s="22"/>
      <c r="D53" s="23"/>
      <c r="E53" s="23"/>
      <c r="F53" s="23"/>
      <c r="G53" s="23"/>
      <c r="H53" s="24"/>
      <c r="I53" s="25"/>
    </row>
    <row r="54" spans="1:9" ht="13.5" thickBot="1">
      <c r="A54" s="27"/>
      <c r="B54" s="28"/>
      <c r="C54" s="28"/>
      <c r="D54" s="29"/>
      <c r="E54" s="29"/>
      <c r="F54" s="29"/>
      <c r="G54" s="29"/>
      <c r="H54" s="30"/>
      <c r="I54" s="31"/>
    </row>
    <row r="55" spans="1:9" s="1" customFormat="1" ht="30" customHeight="1" thickBot="1">
      <c r="A55" s="32"/>
      <c r="B55" s="33"/>
      <c r="C55" s="33"/>
      <c r="D55" s="33"/>
      <c r="E55" s="33"/>
      <c r="F55" s="33"/>
      <c r="G55" s="33"/>
      <c r="H55" s="33"/>
      <c r="I55" s="33"/>
    </row>
    <row r="56" spans="1:9" s="1" customFormat="1" ht="28.5" customHeight="1" thickBot="1">
      <c r="A56" s="32"/>
      <c r="B56" s="250"/>
      <c r="C56" s="251"/>
      <c r="D56" s="251"/>
      <c r="E56" s="251"/>
      <c r="F56" s="251"/>
      <c r="G56" s="251"/>
      <c r="H56" s="251"/>
      <c r="I56" s="252"/>
    </row>
    <row r="57" spans="1:9" ht="13.5" customHeight="1">
      <c r="D57" s="38"/>
      <c r="E57" s="36"/>
      <c r="F57" s="39"/>
    </row>
    <row r="58" spans="1:9" ht="13.5" customHeight="1">
      <c r="D58" s="38"/>
      <c r="E58" s="40"/>
      <c r="F58" s="41"/>
    </row>
    <row r="59" spans="1:9" ht="13.5" customHeight="1">
      <c r="E59" s="42"/>
      <c r="F59" s="43"/>
    </row>
    <row r="60" spans="1:9" ht="13.5" customHeight="1">
      <c r="E60" s="44"/>
      <c r="F60" s="45"/>
    </row>
    <row r="61" spans="1:9" ht="13.5" customHeight="1">
      <c r="E61" s="36"/>
      <c r="F61" s="37"/>
    </row>
    <row r="62" spans="1:9" ht="28.5" customHeight="1">
      <c r="D62" s="38"/>
      <c r="E62" s="36"/>
      <c r="F62" s="46"/>
    </row>
    <row r="63" spans="1:9" ht="13.5" customHeight="1">
      <c r="D63" s="38"/>
      <c r="E63" s="36"/>
      <c r="F63" s="41"/>
    </row>
    <row r="64" spans="1:9" ht="13.5" customHeight="1">
      <c r="E64" s="36"/>
      <c r="F64" s="37"/>
    </row>
    <row r="65" spans="2:6" ht="13.5" customHeight="1">
      <c r="E65" s="36"/>
      <c r="F65" s="45"/>
    </row>
    <row r="66" spans="2:6" ht="13.5" customHeight="1">
      <c r="E66" s="36"/>
      <c r="F66" s="37"/>
    </row>
    <row r="67" spans="2:6" ht="22.5" customHeight="1">
      <c r="E67" s="36"/>
      <c r="F67" s="47"/>
    </row>
    <row r="68" spans="2:6" ht="13.5" customHeight="1">
      <c r="E68" s="42"/>
      <c r="F68" s="43"/>
    </row>
    <row r="69" spans="2:6" ht="13.5" customHeight="1">
      <c r="B69" s="38"/>
      <c r="C69" s="38"/>
      <c r="E69" s="42"/>
      <c r="F69" s="48"/>
    </row>
    <row r="70" spans="2:6" ht="13.5" customHeight="1">
      <c r="D70" s="38"/>
      <c r="E70" s="42"/>
      <c r="F70" s="49"/>
    </row>
    <row r="71" spans="2:6" ht="13.5" customHeight="1">
      <c r="D71" s="38"/>
      <c r="E71" s="44"/>
      <c r="F71" s="41"/>
    </row>
    <row r="72" spans="2:6" ht="13.5" customHeight="1">
      <c r="E72" s="36"/>
      <c r="F72" s="37"/>
    </row>
    <row r="73" spans="2:6" ht="13.5" customHeight="1">
      <c r="B73" s="38"/>
      <c r="C73" s="38"/>
      <c r="E73" s="36"/>
      <c r="F73" s="39"/>
    </row>
    <row r="74" spans="2:6" ht="13.5" customHeight="1">
      <c r="D74" s="38"/>
      <c r="E74" s="36"/>
      <c r="F74" s="48"/>
    </row>
    <row r="75" spans="2:6" ht="13.5" customHeight="1">
      <c r="D75" s="38"/>
      <c r="E75" s="44"/>
      <c r="F75" s="41"/>
    </row>
    <row r="76" spans="2:6" ht="13.5" customHeight="1">
      <c r="E76" s="42"/>
      <c r="F76" s="37"/>
    </row>
    <row r="77" spans="2:6" ht="13.5" customHeight="1">
      <c r="D77" s="38"/>
      <c r="E77" s="42"/>
      <c r="F77" s="48"/>
    </row>
    <row r="78" spans="2:6" ht="22.5" customHeight="1">
      <c r="E78" s="44"/>
      <c r="F78" s="47"/>
    </row>
    <row r="79" spans="2:6" ht="13.5" customHeight="1">
      <c r="E79" s="36"/>
      <c r="F79" s="37"/>
    </row>
    <row r="80" spans="2:6" ht="13.5" customHeight="1">
      <c r="E80" s="44"/>
      <c r="F80" s="41"/>
    </row>
    <row r="81" spans="1:6" ht="13.5" customHeight="1">
      <c r="E81" s="36"/>
      <c r="F81" s="37"/>
    </row>
    <row r="82" spans="1:6" ht="13.5" customHeight="1">
      <c r="E82" s="36"/>
      <c r="F82" s="37"/>
    </row>
    <row r="83" spans="1:6" ht="13.5" customHeight="1">
      <c r="A83" s="38"/>
      <c r="E83" s="50"/>
      <c r="F83" s="48"/>
    </row>
    <row r="84" spans="1:6" ht="13.5" customHeight="1">
      <c r="B84" s="38"/>
      <c r="C84" s="38"/>
      <c r="D84" s="38"/>
      <c r="E84" s="51"/>
      <c r="F84" s="48"/>
    </row>
    <row r="85" spans="1:6" ht="13.5" customHeight="1">
      <c r="B85" s="38"/>
      <c r="C85" s="38"/>
      <c r="D85" s="38"/>
      <c r="E85" s="51"/>
      <c r="F85" s="39"/>
    </row>
    <row r="86" spans="1:6" ht="13.5" customHeight="1">
      <c r="B86" s="38"/>
      <c r="C86" s="38"/>
      <c r="D86" s="38"/>
      <c r="E86" s="44"/>
      <c r="F86" s="45"/>
    </row>
    <row r="87" spans="1:6">
      <c r="E87" s="36"/>
      <c r="F87" s="37"/>
    </row>
    <row r="88" spans="1:6">
      <c r="B88" s="38"/>
      <c r="C88" s="38"/>
      <c r="E88" s="36"/>
      <c r="F88" s="48"/>
    </row>
    <row r="89" spans="1:6">
      <c r="D89" s="38"/>
      <c r="E89" s="36"/>
      <c r="F89" s="39"/>
    </row>
    <row r="90" spans="1:6">
      <c r="D90" s="38"/>
      <c r="E90" s="44"/>
      <c r="F90" s="41"/>
    </row>
    <row r="91" spans="1:6">
      <c r="E91" s="36"/>
      <c r="F91" s="37"/>
    </row>
    <row r="92" spans="1:6">
      <c r="E92" s="36"/>
      <c r="F92" s="37"/>
    </row>
    <row r="93" spans="1:6">
      <c r="E93" s="52"/>
      <c r="F93" s="53"/>
    </row>
    <row r="94" spans="1:6">
      <c r="E94" s="36"/>
      <c r="F94" s="37"/>
    </row>
    <row r="95" spans="1:6">
      <c r="E95" s="36"/>
      <c r="F95" s="37"/>
    </row>
    <row r="96" spans="1:6">
      <c r="E96" s="36"/>
      <c r="F96" s="37"/>
    </row>
    <row r="97" spans="1:6">
      <c r="E97" s="44"/>
      <c r="F97" s="41"/>
    </row>
    <row r="98" spans="1:6">
      <c r="E98" s="36"/>
      <c r="F98" s="37"/>
    </row>
    <row r="99" spans="1:6">
      <c r="E99" s="44"/>
      <c r="F99" s="41"/>
    </row>
    <row r="100" spans="1:6">
      <c r="E100" s="36"/>
      <c r="F100" s="37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 ht="28.5" customHeight="1">
      <c r="A104" s="54"/>
      <c r="B104" s="54"/>
      <c r="C104" s="54"/>
      <c r="D104" s="54"/>
      <c r="E104" s="55"/>
      <c r="F104" s="56"/>
    </row>
    <row r="105" spans="1:6">
      <c r="D105" s="38"/>
      <c r="E105" s="36"/>
      <c r="F105" s="39"/>
    </row>
    <row r="106" spans="1:6">
      <c r="E106" s="57"/>
      <c r="F106" s="58"/>
    </row>
    <row r="107" spans="1:6">
      <c r="E107" s="36"/>
      <c r="F107" s="37"/>
    </row>
    <row r="108" spans="1:6">
      <c r="E108" s="52"/>
      <c r="F108" s="53"/>
    </row>
    <row r="109" spans="1:6">
      <c r="E109" s="52"/>
      <c r="F109" s="53"/>
    </row>
    <row r="110" spans="1:6">
      <c r="E110" s="36"/>
      <c r="F110" s="37"/>
    </row>
    <row r="111" spans="1:6">
      <c r="E111" s="44"/>
      <c r="F111" s="41"/>
    </row>
    <row r="112" spans="1:6">
      <c r="E112" s="36"/>
      <c r="F112" s="37"/>
    </row>
    <row r="113" spans="4:6">
      <c r="E113" s="36"/>
      <c r="F113" s="37"/>
    </row>
    <row r="114" spans="4:6">
      <c r="E114" s="44"/>
      <c r="F114" s="41"/>
    </row>
    <row r="115" spans="4:6">
      <c r="E115" s="36"/>
      <c r="F115" s="37"/>
    </row>
    <row r="116" spans="4:6">
      <c r="E116" s="52"/>
      <c r="F116" s="53"/>
    </row>
    <row r="117" spans="4:6">
      <c r="E117" s="44"/>
      <c r="F117" s="58"/>
    </row>
    <row r="118" spans="4:6">
      <c r="E118" s="42"/>
      <c r="F118" s="53"/>
    </row>
    <row r="119" spans="4:6">
      <c r="E119" s="44"/>
      <c r="F119" s="41"/>
    </row>
    <row r="120" spans="4:6">
      <c r="E120" s="36"/>
      <c r="F120" s="37"/>
    </row>
    <row r="121" spans="4:6">
      <c r="D121" s="38"/>
      <c r="E121" s="36"/>
      <c r="F121" s="39"/>
    </row>
    <row r="122" spans="4:6">
      <c r="E122" s="42"/>
      <c r="F122" s="41"/>
    </row>
    <row r="123" spans="4:6">
      <c r="E123" s="42"/>
      <c r="F123" s="53"/>
    </row>
    <row r="124" spans="4:6">
      <c r="D124" s="38"/>
      <c r="E124" s="42"/>
      <c r="F124" s="59"/>
    </row>
    <row r="125" spans="4:6">
      <c r="D125" s="38"/>
      <c r="E125" s="44"/>
      <c r="F125" s="45"/>
    </row>
    <row r="126" spans="4:6">
      <c r="E126" s="36"/>
      <c r="F126" s="37"/>
    </row>
    <row r="127" spans="4:6">
      <c r="E127" s="57"/>
      <c r="F127" s="60"/>
    </row>
    <row r="128" spans="4:6" ht="11.25" customHeight="1">
      <c r="E128" s="52"/>
      <c r="F128" s="53"/>
    </row>
    <row r="129" spans="1:6" ht="24" customHeight="1">
      <c r="B129" s="38"/>
      <c r="C129" s="38"/>
      <c r="E129" s="52"/>
      <c r="F129" s="61"/>
    </row>
    <row r="130" spans="1:6" ht="15" customHeight="1">
      <c r="D130" s="38"/>
      <c r="E130" s="52"/>
      <c r="F130" s="61"/>
    </row>
    <row r="131" spans="1:6" ht="11.25" customHeight="1">
      <c r="E131" s="57"/>
      <c r="F131" s="58"/>
    </row>
    <row r="132" spans="1:6">
      <c r="E132" s="52"/>
      <c r="F132" s="53"/>
    </row>
    <row r="133" spans="1:6" ht="13.5" customHeight="1">
      <c r="B133" s="38"/>
      <c r="C133" s="38"/>
      <c r="E133" s="52"/>
      <c r="F133" s="62"/>
    </row>
    <row r="134" spans="1:6" ht="12.75" customHeight="1">
      <c r="D134" s="38"/>
      <c r="E134" s="52"/>
      <c r="F134" s="39"/>
    </row>
    <row r="135" spans="1:6" ht="12.75" customHeight="1">
      <c r="D135" s="38"/>
      <c r="E135" s="44"/>
      <c r="F135" s="45"/>
    </row>
    <row r="136" spans="1:6">
      <c r="E136" s="36"/>
      <c r="F136" s="37"/>
    </row>
    <row r="137" spans="1:6">
      <c r="D137" s="38"/>
      <c r="E137" s="36"/>
      <c r="F137" s="59"/>
    </row>
    <row r="138" spans="1:6">
      <c r="E138" s="57"/>
      <c r="F138" s="58"/>
    </row>
    <row r="139" spans="1:6">
      <c r="E139" s="52"/>
      <c r="F139" s="53"/>
    </row>
    <row r="140" spans="1:6">
      <c r="E140" s="36"/>
      <c r="F140" s="37"/>
    </row>
    <row r="141" spans="1:6" ht="19.5" customHeight="1">
      <c r="A141" s="63"/>
      <c r="B141" s="13"/>
      <c r="C141" s="13"/>
      <c r="D141" s="13"/>
      <c r="E141" s="13"/>
      <c r="F141" s="48"/>
    </row>
    <row r="142" spans="1:6" ht="15" customHeight="1">
      <c r="A142" s="38"/>
      <c r="E142" s="50"/>
      <c r="F142" s="48"/>
    </row>
    <row r="143" spans="1:6">
      <c r="A143" s="38"/>
      <c r="B143" s="38"/>
      <c r="C143" s="38"/>
      <c r="E143" s="50"/>
      <c r="F143" s="39"/>
    </row>
    <row r="144" spans="1:6">
      <c r="D144" s="38"/>
      <c r="E144" s="36"/>
      <c r="F144" s="48"/>
    </row>
    <row r="145" spans="1:6">
      <c r="E145" s="40"/>
      <c r="F145" s="41"/>
    </row>
    <row r="146" spans="1:6">
      <c r="B146" s="38"/>
      <c r="C146" s="38"/>
      <c r="E146" s="36"/>
      <c r="F146" s="39"/>
    </row>
    <row r="147" spans="1:6">
      <c r="D147" s="38"/>
      <c r="E147" s="36"/>
      <c r="F147" s="39"/>
    </row>
    <row r="148" spans="1:6">
      <c r="E148" s="44"/>
      <c r="F148" s="45"/>
    </row>
    <row r="149" spans="1:6" ht="22.5" customHeight="1">
      <c r="D149" s="38"/>
      <c r="E149" s="36"/>
      <c r="F149" s="46"/>
    </row>
    <row r="150" spans="1:6">
      <c r="E150" s="36"/>
      <c r="F150" s="45"/>
    </row>
    <row r="151" spans="1:6">
      <c r="B151" s="38"/>
      <c r="C151" s="38"/>
      <c r="E151" s="42"/>
      <c r="F151" s="48"/>
    </row>
    <row r="152" spans="1:6">
      <c r="D152" s="38"/>
      <c r="E152" s="42"/>
      <c r="F152" s="49"/>
    </row>
    <row r="153" spans="1:6">
      <c r="E153" s="44"/>
      <c r="F153" s="41"/>
    </row>
    <row r="154" spans="1:6" ht="13.5" customHeight="1">
      <c r="A154" s="38"/>
      <c r="E154" s="50"/>
      <c r="F154" s="48"/>
    </row>
    <row r="155" spans="1:6" ht="13.5" customHeight="1">
      <c r="B155" s="38"/>
      <c r="C155" s="38"/>
      <c r="E155" s="36"/>
      <c r="F155" s="48"/>
    </row>
    <row r="156" spans="1:6" ht="13.5" customHeight="1">
      <c r="D156" s="38"/>
      <c r="E156" s="36"/>
      <c r="F156" s="39"/>
    </row>
    <row r="157" spans="1:6">
      <c r="D157" s="38"/>
      <c r="E157" s="44"/>
      <c r="F157" s="41"/>
    </row>
    <row r="158" spans="1:6">
      <c r="D158" s="38"/>
      <c r="E158" s="36"/>
      <c r="F158" s="39"/>
    </row>
    <row r="159" spans="1:6">
      <c r="E159" s="57"/>
      <c r="F159" s="58"/>
    </row>
    <row r="160" spans="1:6">
      <c r="D160" s="38"/>
      <c r="E160" s="42"/>
      <c r="F160" s="59"/>
    </row>
    <row r="161" spans="1:6">
      <c r="D161" s="38"/>
      <c r="E161" s="44"/>
      <c r="F161" s="45"/>
    </row>
    <row r="162" spans="1:6">
      <c r="E162" s="57"/>
      <c r="F162" s="64"/>
    </row>
    <row r="163" spans="1:6">
      <c r="B163" s="38"/>
      <c r="C163" s="38"/>
      <c r="E163" s="52"/>
      <c r="F163" s="62"/>
    </row>
    <row r="164" spans="1:6">
      <c r="D164" s="38"/>
      <c r="E164" s="52"/>
      <c r="F164" s="39"/>
    </row>
    <row r="165" spans="1:6">
      <c r="D165" s="38"/>
      <c r="E165" s="44"/>
      <c r="F165" s="45"/>
    </row>
    <row r="166" spans="1:6">
      <c r="D166" s="38"/>
      <c r="E166" s="44"/>
      <c r="F166" s="45"/>
    </row>
    <row r="167" spans="1:6">
      <c r="E167" s="36"/>
      <c r="F167" s="37"/>
    </row>
    <row r="168" spans="1:6" s="65" customFormat="1" ht="18" customHeight="1">
      <c r="A168" s="244"/>
      <c r="B168" s="245"/>
      <c r="C168" s="245"/>
      <c r="D168" s="245"/>
      <c r="E168" s="245"/>
      <c r="F168" s="245"/>
    </row>
    <row r="169" spans="1:6" ht="28.5" customHeight="1">
      <c r="A169" s="54"/>
      <c r="B169" s="54"/>
      <c r="C169" s="54"/>
      <c r="D169" s="54"/>
      <c r="E169" s="55"/>
      <c r="F169" s="56"/>
    </row>
    <row r="171" spans="1:6" ht="15.75">
      <c r="A171" s="67"/>
      <c r="B171" s="38"/>
      <c r="C171" s="38"/>
      <c r="D171" s="38"/>
      <c r="E171" s="68"/>
      <c r="F171" s="12"/>
    </row>
    <row r="172" spans="1:6">
      <c r="A172" s="38"/>
      <c r="B172" s="38"/>
      <c r="C172" s="38"/>
      <c r="D172" s="38"/>
      <c r="E172" s="68"/>
      <c r="F172" s="12"/>
    </row>
    <row r="173" spans="1:6" ht="17.25" customHeight="1">
      <c r="A173" s="38"/>
      <c r="B173" s="38"/>
      <c r="C173" s="38"/>
      <c r="D173" s="38"/>
      <c r="E173" s="68"/>
      <c r="F173" s="12"/>
    </row>
    <row r="174" spans="1:6" ht="13.5" customHeight="1">
      <c r="A174" s="38"/>
      <c r="B174" s="38"/>
      <c r="C174" s="38"/>
      <c r="D174" s="38"/>
      <c r="E174" s="68"/>
      <c r="F174" s="12"/>
    </row>
    <row r="175" spans="1:6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</row>
    <row r="177" spans="1:6">
      <c r="A177" s="38"/>
      <c r="B177" s="38"/>
      <c r="C177" s="38"/>
      <c r="D177" s="38"/>
      <c r="E177" s="68"/>
      <c r="F177" s="12"/>
    </row>
    <row r="178" spans="1:6">
      <c r="A178" s="38"/>
      <c r="B178" s="38"/>
      <c r="C178" s="38"/>
      <c r="D178" s="38"/>
      <c r="E178" s="68"/>
      <c r="F178" s="69"/>
    </row>
    <row r="179" spans="1:6">
      <c r="A179" s="38"/>
      <c r="B179" s="38"/>
      <c r="C179" s="38"/>
      <c r="D179" s="38"/>
      <c r="E179" s="68"/>
      <c r="F179" s="12"/>
    </row>
    <row r="180" spans="1:6" ht="22.5" customHeight="1">
      <c r="A180" s="38"/>
      <c r="B180" s="38"/>
      <c r="C180" s="38"/>
      <c r="D180" s="38"/>
      <c r="E180" s="68"/>
      <c r="F180" s="46"/>
    </row>
    <row r="181" spans="1:6" ht="22.5" customHeight="1">
      <c r="E181" s="44"/>
      <c r="F181" s="47"/>
    </row>
  </sheetData>
  <mergeCells count="8">
    <mergeCell ref="A168:F168"/>
    <mergeCell ref="B3:I3"/>
    <mergeCell ref="B56:I56"/>
    <mergeCell ref="A1:I1"/>
    <mergeCell ref="B25:I25"/>
    <mergeCell ref="B27:I27"/>
    <mergeCell ref="B41:I41"/>
    <mergeCell ref="B43:I43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5" max="8" man="1"/>
    <brk id="102" max="9" man="1"/>
    <brk id="16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09"/>
  <sheetViews>
    <sheetView workbookViewId="0">
      <pane ySplit="3" topLeftCell="A203" activePane="bottomLeft" state="frozen"/>
      <selection pane="bottomLeft" activeCell="F46" sqref="F46"/>
    </sheetView>
  </sheetViews>
  <sheetFormatPr defaultColWidth="11.42578125" defaultRowHeight="12.75"/>
  <cols>
    <col min="1" max="1" width="10.140625" style="88" customWidth="1"/>
    <col min="2" max="2" width="37.85546875" style="89" customWidth="1"/>
    <col min="3" max="3" width="14.140625" style="2" customWidth="1"/>
    <col min="4" max="5" width="11.28515625" style="2" customWidth="1"/>
    <col min="6" max="6" width="9.140625" style="2" bestFit="1" customWidth="1"/>
    <col min="7" max="7" width="8.85546875" style="2" customWidth="1"/>
    <col min="8" max="8" width="10.5703125" style="2" customWidth="1"/>
    <col min="9" max="9" width="7.42578125" style="2" customWidth="1"/>
    <col min="10" max="10" width="6.28515625" style="2" customWidth="1"/>
    <col min="11" max="11" width="9.42578125" style="2" customWidth="1"/>
    <col min="12" max="12" width="12.85546875" style="2" hidden="1" customWidth="1"/>
    <col min="13" max="13" width="5.28515625" style="2" customWidth="1"/>
    <col min="14" max="14" width="11.42578125" style="2" customWidth="1"/>
    <col min="15" max="15" width="12.85546875" style="2" hidden="1" customWidth="1"/>
    <col min="16" max="16" width="9.7109375" style="2" customWidth="1"/>
    <col min="17" max="16384" width="11.42578125" style="10"/>
  </cols>
  <sheetData>
    <row r="1" spans="1:16" ht="24" customHeight="1">
      <c r="A1" s="253" t="s">
        <v>21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5"/>
      <c r="N1" s="10"/>
      <c r="O1" s="10"/>
      <c r="P1" s="10"/>
    </row>
    <row r="2" spans="1:16" s="12" customFormat="1" ht="51">
      <c r="A2" s="90" t="s">
        <v>22</v>
      </c>
      <c r="B2" s="90" t="s">
        <v>23</v>
      </c>
      <c r="C2" s="11" t="s">
        <v>134</v>
      </c>
      <c r="D2" s="90" t="s">
        <v>75</v>
      </c>
      <c r="E2" s="90" t="s">
        <v>102</v>
      </c>
      <c r="F2" s="90" t="s">
        <v>14</v>
      </c>
      <c r="G2" s="90" t="s">
        <v>15</v>
      </c>
      <c r="H2" s="90" t="s">
        <v>103</v>
      </c>
      <c r="I2" s="90" t="s">
        <v>24</v>
      </c>
      <c r="J2" s="90" t="s">
        <v>104</v>
      </c>
      <c r="K2" s="11" t="s">
        <v>105</v>
      </c>
      <c r="L2" s="11"/>
      <c r="M2" s="11"/>
      <c r="N2" s="11"/>
      <c r="O2" s="11"/>
      <c r="P2" s="11"/>
    </row>
    <row r="3" spans="1:16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>
      <c r="A4" s="150"/>
      <c r="B4" s="156" t="s">
        <v>108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>
      <c r="A5" s="150"/>
      <c r="B5" s="151" t="s">
        <v>109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>
      <c r="A6" s="261" t="s">
        <v>84</v>
      </c>
      <c r="B6" s="261"/>
      <c r="C6" s="158">
        <f>SUM(D6:K6)</f>
        <v>6481050</v>
      </c>
      <c r="D6" s="158">
        <f t="shared" ref="D6:J6" si="0">D8</f>
        <v>0</v>
      </c>
      <c r="E6" s="158">
        <f t="shared" si="0"/>
        <v>6481050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/>
      <c r="O6" s="158"/>
      <c r="P6" s="158"/>
    </row>
    <row r="7" spans="1:16" s="12" customFormat="1" ht="12.75" customHeight="1">
      <c r="A7" s="141" t="s">
        <v>80</v>
      </c>
      <c r="B7" s="159" t="s">
        <v>81</v>
      </c>
      <c r="C7" s="160">
        <f t="shared" ref="C7:C24" si="1">SUM(D7:K7)</f>
        <v>6481050</v>
      </c>
      <c r="D7" s="160">
        <f t="shared" ref="D7:J7" si="2">D8</f>
        <v>0</v>
      </c>
      <c r="E7" s="160">
        <f t="shared" si="2"/>
        <v>6481050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/>
      <c r="N7" s="160"/>
      <c r="O7" s="160"/>
      <c r="P7" s="160"/>
    </row>
    <row r="8" spans="1:16" s="12" customFormat="1">
      <c r="A8" s="144">
        <v>3</v>
      </c>
      <c r="B8" s="161" t="s">
        <v>25</v>
      </c>
      <c r="C8" s="162">
        <f t="shared" si="1"/>
        <v>6481050</v>
      </c>
      <c r="D8" s="162">
        <f t="shared" ref="D8:J8" si="3">D9+D19</f>
        <v>0</v>
      </c>
      <c r="E8" s="162">
        <f t="shared" si="3"/>
        <v>6481050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/>
      <c r="N8" s="162"/>
      <c r="O8" s="162"/>
      <c r="P8" s="162"/>
    </row>
    <row r="9" spans="1:16" s="12" customFormat="1">
      <c r="A9" s="147">
        <v>31</v>
      </c>
      <c r="B9" s="148" t="s">
        <v>26</v>
      </c>
      <c r="C9" s="149">
        <f t="shared" si="1"/>
        <v>6038750</v>
      </c>
      <c r="D9" s="149">
        <f>D10+D14+D16</f>
        <v>0</v>
      </c>
      <c r="E9" s="149">
        <f>E10+E14+E16</f>
        <v>6038750</v>
      </c>
      <c r="F9" s="149">
        <f t="shared" ref="F9:J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/>
      <c r="M9" s="149"/>
      <c r="N9" s="149"/>
      <c r="O9" s="149"/>
      <c r="P9" s="149"/>
    </row>
    <row r="10" spans="1:16">
      <c r="A10" s="150">
        <v>311</v>
      </c>
      <c r="B10" s="151" t="s">
        <v>27</v>
      </c>
      <c r="C10" s="163">
        <f t="shared" si="1"/>
        <v>5000200</v>
      </c>
      <c r="D10" s="163">
        <f t="shared" ref="D10:J10" si="5">D11+D12+D13</f>
        <v>0</v>
      </c>
      <c r="E10" s="163">
        <f t="shared" si="5"/>
        <v>5000200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/>
      <c r="M10" s="163"/>
      <c r="N10" s="163"/>
      <c r="O10" s="163"/>
      <c r="P10" s="163"/>
    </row>
    <row r="11" spans="1:16" ht="12.75" customHeight="1">
      <c r="A11" s="153">
        <v>3111</v>
      </c>
      <c r="B11" s="154" t="s">
        <v>44</v>
      </c>
      <c r="C11" s="152">
        <f>SUM(D11:K11)</f>
        <v>4855000</v>
      </c>
      <c r="D11" s="152">
        <v>0</v>
      </c>
      <c r="E11" s="152">
        <v>4855000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customHeight="1">
      <c r="A12" s="153">
        <v>3113</v>
      </c>
      <c r="B12" s="154" t="s">
        <v>45</v>
      </c>
      <c r="C12" s="152">
        <f t="shared" si="1"/>
        <v>95200</v>
      </c>
      <c r="D12" s="152">
        <v>0</v>
      </c>
      <c r="E12" s="152">
        <v>95200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customHeight="1">
      <c r="A13" s="153">
        <v>3114</v>
      </c>
      <c r="B13" s="154" t="s">
        <v>46</v>
      </c>
      <c r="C13" s="152">
        <f t="shared" si="1"/>
        <v>50000</v>
      </c>
      <c r="D13" s="152">
        <v>0</v>
      </c>
      <c r="E13" s="152">
        <v>50000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>
      <c r="A14" s="150">
        <v>312</v>
      </c>
      <c r="B14" s="151" t="s">
        <v>28</v>
      </c>
      <c r="C14" s="163">
        <f t="shared" si="1"/>
        <v>210500</v>
      </c>
      <c r="D14" s="163">
        <v>0</v>
      </c>
      <c r="E14" s="163">
        <f>E15</f>
        <v>210500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/>
      <c r="M14" s="163"/>
      <c r="N14" s="163"/>
      <c r="O14" s="163"/>
      <c r="P14" s="163"/>
    </row>
    <row r="15" spans="1:16" ht="12.75" customHeight="1">
      <c r="A15" s="153">
        <v>3121</v>
      </c>
      <c r="B15" s="154" t="s">
        <v>28</v>
      </c>
      <c r="C15" s="152">
        <f t="shared" si="1"/>
        <v>210500</v>
      </c>
      <c r="D15" s="152">
        <v>0</v>
      </c>
      <c r="E15" s="152">
        <v>210500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0">
        <v>313</v>
      </c>
      <c r="B16" s="151" t="s">
        <v>29</v>
      </c>
      <c r="C16" s="163">
        <f t="shared" si="1"/>
        <v>828050</v>
      </c>
      <c r="D16" s="163">
        <f t="shared" ref="D16:J16" si="7">D17+D18</f>
        <v>0</v>
      </c>
      <c r="E16" s="163">
        <f t="shared" si="7"/>
        <v>828050</v>
      </c>
      <c r="F16" s="163">
        <f t="shared" si="7"/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/>
      <c r="M16" s="163"/>
      <c r="N16" s="163"/>
      <c r="O16" s="163"/>
      <c r="P16" s="163"/>
    </row>
    <row r="17" spans="1:16" ht="12.75" customHeight="1">
      <c r="A17" s="153">
        <v>3132</v>
      </c>
      <c r="B17" s="154" t="s">
        <v>47</v>
      </c>
      <c r="C17" s="152">
        <f t="shared" si="1"/>
        <v>821050</v>
      </c>
      <c r="D17" s="152">
        <v>0</v>
      </c>
      <c r="E17" s="152">
        <v>821050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customHeight="1">
      <c r="A18" s="153">
        <v>3133</v>
      </c>
      <c r="B18" s="154" t="s">
        <v>48</v>
      </c>
      <c r="C18" s="152">
        <f t="shared" si="1"/>
        <v>7000</v>
      </c>
      <c r="D18" s="152">
        <v>0</v>
      </c>
      <c r="E18" s="152">
        <v>7000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>
      <c r="A19" s="147">
        <v>32</v>
      </c>
      <c r="B19" s="148" t="s">
        <v>30</v>
      </c>
      <c r="C19" s="149">
        <f t="shared" si="1"/>
        <v>442300</v>
      </c>
      <c r="D19" s="149">
        <f t="shared" ref="D19:J19" si="8">D20+D22</f>
        <v>0</v>
      </c>
      <c r="E19" s="149">
        <f t="shared" si="8"/>
        <v>442300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/>
      <c r="M19" s="149"/>
      <c r="N19" s="149"/>
      <c r="O19" s="149"/>
      <c r="P19" s="149"/>
    </row>
    <row r="20" spans="1:16">
      <c r="A20" s="150">
        <v>321</v>
      </c>
      <c r="B20" s="151" t="s">
        <v>31</v>
      </c>
      <c r="C20" s="163">
        <f t="shared" si="1"/>
        <v>417300</v>
      </c>
      <c r="D20" s="163">
        <f t="shared" ref="D20:J20" si="9">D21</f>
        <v>0</v>
      </c>
      <c r="E20" s="163">
        <f t="shared" si="9"/>
        <v>417300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/>
      <c r="M20" s="163"/>
      <c r="N20" s="163"/>
      <c r="O20" s="163"/>
      <c r="P20" s="163"/>
    </row>
    <row r="21" spans="1:16" ht="12.75" customHeight="1">
      <c r="A21" s="153">
        <v>3212</v>
      </c>
      <c r="B21" s="154" t="s">
        <v>50</v>
      </c>
      <c r="C21" s="152">
        <f t="shared" si="1"/>
        <v>417300</v>
      </c>
      <c r="D21" s="152">
        <v>0</v>
      </c>
      <c r="E21" s="152">
        <v>417300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24.75" customHeight="1">
      <c r="A22" s="150">
        <v>329</v>
      </c>
      <c r="B22" s="151" t="s">
        <v>34</v>
      </c>
      <c r="C22" s="152">
        <f t="shared" si="1"/>
        <v>25000</v>
      </c>
      <c r="D22" s="152">
        <v>0</v>
      </c>
      <c r="E22" s="163">
        <f>E23</f>
        <v>25000</v>
      </c>
      <c r="F22" s="163">
        <f t="shared" ref="F22:J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/>
      <c r="M22" s="163"/>
      <c r="N22" s="163"/>
      <c r="O22" s="163"/>
      <c r="P22" s="163"/>
    </row>
    <row r="23" spans="1:16" ht="12.75" customHeight="1">
      <c r="A23" s="153">
        <v>3295</v>
      </c>
      <c r="B23" s="154" t="s">
        <v>71</v>
      </c>
      <c r="C23" s="152">
        <f>E23</f>
        <v>25000</v>
      </c>
      <c r="D23" s="152">
        <v>0</v>
      </c>
      <c r="E23" s="152">
        <v>25000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>
      <c r="A25" s="262" t="s">
        <v>91</v>
      </c>
      <c r="B25" s="262"/>
      <c r="C25" s="164">
        <f>SUM(D25:K25)</f>
        <v>788675</v>
      </c>
      <c r="D25" s="164">
        <f>D26+D60</f>
        <v>524595</v>
      </c>
      <c r="E25" s="164">
        <f t="shared" ref="E25:K25" si="11">E27</f>
        <v>31800</v>
      </c>
      <c r="F25" s="164">
        <f t="shared" si="11"/>
        <v>54060</v>
      </c>
      <c r="G25" s="164">
        <f>G26+G60</f>
        <v>114650</v>
      </c>
      <c r="H25" s="164">
        <f t="shared" si="11"/>
        <v>58570</v>
      </c>
      <c r="I25" s="164">
        <f t="shared" si="11"/>
        <v>2000</v>
      </c>
      <c r="J25" s="164">
        <f t="shared" si="11"/>
        <v>0</v>
      </c>
      <c r="K25" s="164">
        <f t="shared" si="11"/>
        <v>3000</v>
      </c>
      <c r="L25" s="164"/>
      <c r="M25" s="164"/>
      <c r="N25" s="164"/>
      <c r="O25" s="164"/>
      <c r="P25" s="164"/>
    </row>
    <row r="26" spans="1:16">
      <c r="A26" s="269" t="s">
        <v>96</v>
      </c>
      <c r="B26" s="269"/>
      <c r="C26" s="143">
        <f t="shared" ref="C26:C59" si="12">SUM(D26:K26)</f>
        <v>704575</v>
      </c>
      <c r="D26" s="143">
        <f t="shared" ref="D26:K26" si="13">D27</f>
        <v>442495</v>
      </c>
      <c r="E26" s="143">
        <f t="shared" si="13"/>
        <v>31800</v>
      </c>
      <c r="F26" s="143">
        <f t="shared" si="13"/>
        <v>54060</v>
      </c>
      <c r="G26" s="143">
        <f t="shared" si="13"/>
        <v>112650</v>
      </c>
      <c r="H26" s="143">
        <f t="shared" si="13"/>
        <v>58570</v>
      </c>
      <c r="I26" s="143">
        <f t="shared" si="13"/>
        <v>2000</v>
      </c>
      <c r="J26" s="143">
        <f t="shared" si="13"/>
        <v>0</v>
      </c>
      <c r="K26" s="143">
        <f t="shared" si="13"/>
        <v>3000</v>
      </c>
      <c r="L26" s="143"/>
      <c r="M26" s="143"/>
      <c r="N26" s="143"/>
      <c r="O26" s="143"/>
      <c r="P26" s="143"/>
    </row>
    <row r="27" spans="1:16">
      <c r="A27" s="144">
        <v>3</v>
      </c>
      <c r="B27" s="145" t="s">
        <v>25</v>
      </c>
      <c r="C27" s="146">
        <f t="shared" si="12"/>
        <v>704575</v>
      </c>
      <c r="D27" s="146">
        <f t="shared" ref="D27:K27" si="14">D28+D57</f>
        <v>442495</v>
      </c>
      <c r="E27" s="146">
        <f t="shared" si="14"/>
        <v>31800</v>
      </c>
      <c r="F27" s="146">
        <f t="shared" si="14"/>
        <v>54060</v>
      </c>
      <c r="G27" s="146">
        <f t="shared" si="14"/>
        <v>112650</v>
      </c>
      <c r="H27" s="146">
        <f t="shared" si="14"/>
        <v>58570</v>
      </c>
      <c r="I27" s="146">
        <f t="shared" si="14"/>
        <v>2000</v>
      </c>
      <c r="J27" s="146">
        <f t="shared" si="14"/>
        <v>0</v>
      </c>
      <c r="K27" s="146">
        <f t="shared" si="14"/>
        <v>3000</v>
      </c>
      <c r="L27" s="146"/>
      <c r="M27" s="146"/>
      <c r="N27" s="146"/>
      <c r="O27" s="146"/>
      <c r="P27" s="146"/>
    </row>
    <row r="28" spans="1:16" s="12" customFormat="1">
      <c r="A28" s="147">
        <v>32</v>
      </c>
      <c r="B28" s="148" t="s">
        <v>30</v>
      </c>
      <c r="C28" s="149">
        <f t="shared" si="12"/>
        <v>699415</v>
      </c>
      <c r="D28" s="149">
        <f>D29+D33+D38+D48+D50+D68</f>
        <v>437495</v>
      </c>
      <c r="E28" s="149">
        <f t="shared" ref="E28:K28" si="15">E29+E33+E38+E48+E50</f>
        <v>31800</v>
      </c>
      <c r="F28" s="149">
        <f>F29+F33+F38+F48+F50+F68</f>
        <v>53980</v>
      </c>
      <c r="G28" s="149">
        <f>G29+G33+G38+G48+G50+G68</f>
        <v>112570</v>
      </c>
      <c r="H28" s="149">
        <f t="shared" si="15"/>
        <v>58570</v>
      </c>
      <c r="I28" s="149">
        <f t="shared" si="15"/>
        <v>2000</v>
      </c>
      <c r="J28" s="149">
        <f t="shared" si="15"/>
        <v>0</v>
      </c>
      <c r="K28" s="149">
        <f t="shared" si="15"/>
        <v>3000</v>
      </c>
      <c r="L28" s="149"/>
      <c r="M28" s="149"/>
      <c r="N28" s="149"/>
      <c r="O28" s="149"/>
      <c r="P28" s="149"/>
    </row>
    <row r="29" spans="1:16">
      <c r="A29" s="150">
        <v>321</v>
      </c>
      <c r="B29" s="151" t="s">
        <v>31</v>
      </c>
      <c r="C29" s="163">
        <f t="shared" si="12"/>
        <v>82130</v>
      </c>
      <c r="D29" s="163">
        <f>SUM(D30:D32)</f>
        <v>38450</v>
      </c>
      <c r="E29" s="163">
        <f t="shared" ref="E29:K29" si="16">E30+E31+E32</f>
        <v>0</v>
      </c>
      <c r="F29" s="163">
        <f>SUM(F30:F32)</f>
        <v>31130</v>
      </c>
      <c r="G29" s="163">
        <v>12550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>
        <f t="shared" si="16"/>
        <v>0</v>
      </c>
      <c r="L29" s="163"/>
      <c r="M29" s="163"/>
      <c r="N29" s="163"/>
      <c r="O29" s="163"/>
      <c r="P29" s="163"/>
    </row>
    <row r="30" spans="1:16" ht="12.75" customHeight="1">
      <c r="A30" s="153">
        <v>3211</v>
      </c>
      <c r="B30" s="154" t="s">
        <v>49</v>
      </c>
      <c r="C30" s="163">
        <f t="shared" si="12"/>
        <v>71900</v>
      </c>
      <c r="D30" s="152">
        <v>29850</v>
      </c>
      <c r="E30" s="152"/>
      <c r="F30" s="152">
        <v>30000</v>
      </c>
      <c r="G30" s="152">
        <v>12050</v>
      </c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customHeight="1">
      <c r="A31" s="153">
        <v>3213</v>
      </c>
      <c r="B31" s="154" t="s">
        <v>51</v>
      </c>
      <c r="C31" s="163">
        <f t="shared" si="12"/>
        <v>6670</v>
      </c>
      <c r="D31" s="152">
        <v>6200</v>
      </c>
      <c r="E31" s="152"/>
      <c r="F31" s="152">
        <v>470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customHeight="1">
      <c r="A32" s="153">
        <v>3214</v>
      </c>
      <c r="B32" s="154" t="s">
        <v>52</v>
      </c>
      <c r="C32" s="163">
        <f t="shared" si="12"/>
        <v>3060</v>
      </c>
      <c r="D32" s="152">
        <v>2400</v>
      </c>
      <c r="E32" s="152"/>
      <c r="F32" s="152">
        <v>660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>
      <c r="A33" s="150">
        <v>322</v>
      </c>
      <c r="B33" s="151" t="s">
        <v>32</v>
      </c>
      <c r="C33" s="163">
        <f t="shared" si="12"/>
        <v>358935</v>
      </c>
      <c r="D33" s="163">
        <f>SUM(D34:D37)</f>
        <v>283335</v>
      </c>
      <c r="E33" s="163">
        <f t="shared" ref="E33:K33" si="17">SUM(E34:E37)</f>
        <v>27800</v>
      </c>
      <c r="F33" s="163">
        <f>SUM(F34:F37)</f>
        <v>15350</v>
      </c>
      <c r="G33" s="163">
        <f t="shared" si="17"/>
        <v>29450</v>
      </c>
      <c r="H33" s="163">
        <f t="shared" si="17"/>
        <v>0</v>
      </c>
      <c r="I33" s="163">
        <f t="shared" si="17"/>
        <v>0</v>
      </c>
      <c r="J33" s="163">
        <f t="shared" si="17"/>
        <v>0</v>
      </c>
      <c r="K33" s="163">
        <f t="shared" si="17"/>
        <v>3000</v>
      </c>
      <c r="L33" s="163"/>
      <c r="M33" s="163"/>
      <c r="N33" s="163"/>
      <c r="O33" s="163"/>
      <c r="P33" s="163"/>
    </row>
    <row r="34" spans="1:16" ht="12.75" customHeight="1">
      <c r="A34" s="153">
        <v>3221</v>
      </c>
      <c r="B34" s="154" t="s">
        <v>53</v>
      </c>
      <c r="C34" s="163">
        <f t="shared" si="12"/>
        <v>108550</v>
      </c>
      <c r="D34" s="152">
        <v>56350</v>
      </c>
      <c r="E34" s="152">
        <v>25000</v>
      </c>
      <c r="F34" s="152">
        <v>1650</v>
      </c>
      <c r="G34" s="152">
        <v>25450</v>
      </c>
      <c r="H34" s="152"/>
      <c r="I34" s="152"/>
      <c r="J34" s="152"/>
      <c r="K34" s="152">
        <v>100</v>
      </c>
      <c r="L34" s="152"/>
      <c r="M34" s="152"/>
      <c r="N34" s="152"/>
      <c r="O34" s="152"/>
      <c r="P34" s="152"/>
    </row>
    <row r="35" spans="1:16" ht="12.75" customHeight="1">
      <c r="A35" s="153">
        <v>3223</v>
      </c>
      <c r="B35" s="154" t="s">
        <v>55</v>
      </c>
      <c r="C35" s="163">
        <f t="shared" si="12"/>
        <v>234700</v>
      </c>
      <c r="D35" s="152">
        <v>221000</v>
      </c>
      <c r="E35" s="152"/>
      <c r="F35" s="152">
        <v>13700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customHeight="1">
      <c r="A36" s="153">
        <v>3225</v>
      </c>
      <c r="B36" s="154" t="s">
        <v>57</v>
      </c>
      <c r="C36" s="163">
        <f t="shared" si="12"/>
        <v>11035</v>
      </c>
      <c r="D36" s="152">
        <v>2935</v>
      </c>
      <c r="E36" s="152">
        <v>2800</v>
      </c>
      <c r="F36" s="152"/>
      <c r="G36" s="152">
        <v>2400</v>
      </c>
      <c r="H36" s="152"/>
      <c r="I36" s="152"/>
      <c r="J36" s="152"/>
      <c r="K36" s="152">
        <v>2900</v>
      </c>
      <c r="L36" s="152"/>
      <c r="M36" s="152"/>
      <c r="N36" s="152"/>
      <c r="O36" s="152"/>
      <c r="P36" s="152"/>
    </row>
    <row r="37" spans="1:16" ht="12.75" customHeight="1">
      <c r="A37" s="153">
        <v>3227</v>
      </c>
      <c r="B37" s="154" t="s">
        <v>58</v>
      </c>
      <c r="C37" s="163">
        <f t="shared" si="12"/>
        <v>4650</v>
      </c>
      <c r="D37" s="152">
        <v>3050</v>
      </c>
      <c r="E37" s="152"/>
      <c r="F37" s="152"/>
      <c r="G37" s="152">
        <v>1600</v>
      </c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>
      <c r="A38" s="150">
        <v>323</v>
      </c>
      <c r="B38" s="151" t="s">
        <v>33</v>
      </c>
      <c r="C38" s="163">
        <f t="shared" si="12"/>
        <v>204760</v>
      </c>
      <c r="D38" s="163">
        <f>SUM(D39:D47)</f>
        <v>93740</v>
      </c>
      <c r="E38" s="163">
        <f t="shared" ref="E38:J38" si="18">SUM(E39:E47)</f>
        <v>0</v>
      </c>
      <c r="F38" s="163">
        <f>SUM(F39:F47)</f>
        <v>200</v>
      </c>
      <c r="G38" s="163">
        <f>SUM(G39:G47)</f>
        <v>61170</v>
      </c>
      <c r="H38" s="163">
        <f>H39+H45</f>
        <v>47650</v>
      </c>
      <c r="I38" s="163">
        <v>2000</v>
      </c>
      <c r="J38" s="163">
        <f t="shared" si="18"/>
        <v>0</v>
      </c>
      <c r="K38" s="163"/>
      <c r="L38" s="163"/>
      <c r="M38" s="163"/>
      <c r="N38" s="163"/>
      <c r="O38" s="163"/>
      <c r="P38" s="163"/>
    </row>
    <row r="39" spans="1:16" ht="12" customHeight="1">
      <c r="A39" s="153">
        <v>3231</v>
      </c>
      <c r="B39" s="154" t="s">
        <v>59</v>
      </c>
      <c r="C39" s="163">
        <f t="shared" si="12"/>
        <v>98650</v>
      </c>
      <c r="D39" s="152">
        <v>19300</v>
      </c>
      <c r="E39" s="152"/>
      <c r="F39" s="152"/>
      <c r="G39" s="152">
        <v>45800</v>
      </c>
      <c r="H39" s="152">
        <v>33550</v>
      </c>
      <c r="I39" s="152"/>
      <c r="J39" s="152"/>
      <c r="K39" s="152"/>
      <c r="L39" s="152"/>
      <c r="M39" s="152"/>
      <c r="N39" s="152"/>
      <c r="O39" s="152"/>
      <c r="P39" s="152"/>
    </row>
    <row r="40" spans="1:16" ht="0.75" hidden="1" customHeight="1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s="225" customFormat="1" ht="13.5" customHeight="1">
      <c r="A41" s="153">
        <v>3232</v>
      </c>
      <c r="B41" s="154" t="s">
        <v>133</v>
      </c>
      <c r="C41" s="163">
        <f t="shared" si="12"/>
        <v>4320</v>
      </c>
      <c r="D41" s="152"/>
      <c r="E41" s="152"/>
      <c r="F41" s="152"/>
      <c r="G41" s="152">
        <v>4320</v>
      </c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customHeight="1">
      <c r="A42" s="153">
        <v>3234</v>
      </c>
      <c r="B42" s="154" t="s">
        <v>61</v>
      </c>
      <c r="C42" s="163">
        <f t="shared" si="12"/>
        <v>46350</v>
      </c>
      <c r="D42" s="152">
        <v>39300</v>
      </c>
      <c r="E42" s="152"/>
      <c r="F42" s="152"/>
      <c r="G42" s="152">
        <v>7050</v>
      </c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customHeight="1">
      <c r="A43" s="153">
        <v>3235</v>
      </c>
      <c r="B43" s="154" t="s">
        <v>90</v>
      </c>
      <c r="C43" s="163">
        <f t="shared" si="12"/>
        <v>6800</v>
      </c>
      <c r="D43" s="152">
        <v>6800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12.75" customHeight="1">
      <c r="A44" s="153">
        <v>3236</v>
      </c>
      <c r="B44" s="154" t="s">
        <v>62</v>
      </c>
      <c r="C44" s="163">
        <f t="shared" si="12"/>
        <v>10500</v>
      </c>
      <c r="D44" s="152">
        <v>6500</v>
      </c>
      <c r="E44" s="152"/>
      <c r="F44" s="152"/>
      <c r="G44" s="152">
        <v>4000</v>
      </c>
      <c r="H44" s="152"/>
      <c r="I44" s="152"/>
      <c r="J44" s="152"/>
      <c r="K44" s="152"/>
      <c r="L44" s="152"/>
      <c r="M44" s="152"/>
      <c r="N44" s="152"/>
      <c r="O44" s="152"/>
      <c r="P44" s="152"/>
    </row>
    <row r="45" spans="1:16" ht="12.75" customHeight="1">
      <c r="A45" s="153">
        <v>3237</v>
      </c>
      <c r="B45" s="154" t="s">
        <v>63</v>
      </c>
      <c r="C45" s="163">
        <f t="shared" si="12"/>
        <v>25800</v>
      </c>
      <c r="D45" s="152">
        <v>11500</v>
      </c>
      <c r="E45" s="152"/>
      <c r="F45" s="152">
        <v>200</v>
      </c>
      <c r="G45" s="152"/>
      <c r="H45" s="152">
        <v>14100</v>
      </c>
      <c r="I45" s="152"/>
      <c r="J45" s="152"/>
      <c r="K45" s="152"/>
      <c r="L45" s="152"/>
      <c r="M45" s="152"/>
      <c r="N45" s="152"/>
      <c r="O45" s="152"/>
      <c r="P45" s="152"/>
    </row>
    <row r="46" spans="1:16" ht="11.25" customHeight="1">
      <c r="A46" s="153">
        <v>3238</v>
      </c>
      <c r="B46" s="154" t="s">
        <v>64</v>
      </c>
      <c r="C46" s="163">
        <f t="shared" si="12"/>
        <v>10180</v>
      </c>
      <c r="D46" s="152">
        <v>10180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ht="12.75" customHeight="1">
      <c r="A47" s="153">
        <v>3239</v>
      </c>
      <c r="B47" s="154" t="s">
        <v>65</v>
      </c>
      <c r="C47" s="152">
        <f t="shared" si="12"/>
        <v>160</v>
      </c>
      <c r="D47" s="152">
        <v>160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</row>
    <row r="48" spans="1:16" ht="25.5">
      <c r="A48" s="150">
        <v>324</v>
      </c>
      <c r="B48" s="151" t="s">
        <v>66</v>
      </c>
      <c r="C48" s="163">
        <f t="shared" si="12"/>
        <v>0</v>
      </c>
      <c r="D48" s="163">
        <f t="shared" ref="D48:J48" si="19">D49</f>
        <v>0</v>
      </c>
      <c r="E48" s="163">
        <f t="shared" si="19"/>
        <v>0</v>
      </c>
      <c r="F48" s="163">
        <f t="shared" si="19"/>
        <v>0</v>
      </c>
      <c r="G48" s="163">
        <f t="shared" si="19"/>
        <v>0</v>
      </c>
      <c r="H48" s="163">
        <f t="shared" si="19"/>
        <v>0</v>
      </c>
      <c r="I48" s="163">
        <f t="shared" si="19"/>
        <v>0</v>
      </c>
      <c r="J48" s="163">
        <f t="shared" si="19"/>
        <v>0</v>
      </c>
      <c r="K48" s="163">
        <v>0</v>
      </c>
      <c r="L48" s="163"/>
      <c r="M48" s="163"/>
      <c r="N48" s="163"/>
      <c r="O48" s="163"/>
      <c r="P48" s="163"/>
    </row>
    <row r="49" spans="1:16" ht="25.5" customHeight="1">
      <c r="A49" s="153">
        <v>3241</v>
      </c>
      <c r="B49" s="154" t="s">
        <v>67</v>
      </c>
      <c r="C49" s="152">
        <f t="shared" si="12"/>
        <v>0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</row>
    <row r="50" spans="1:16" ht="26.25" customHeight="1">
      <c r="A50" s="150">
        <v>329</v>
      </c>
      <c r="B50" s="151" t="s">
        <v>34</v>
      </c>
      <c r="C50" s="163">
        <f t="shared" si="12"/>
        <v>53590</v>
      </c>
      <c r="D50" s="163">
        <f t="shared" ref="D50:J50" si="20">SUM(D51:D56)</f>
        <v>21970</v>
      </c>
      <c r="E50" s="163">
        <f t="shared" si="20"/>
        <v>4000</v>
      </c>
      <c r="F50" s="163">
        <f>SUM(F51:F56)</f>
        <v>7300</v>
      </c>
      <c r="G50" s="163">
        <v>9400</v>
      </c>
      <c r="H50" s="163">
        <f t="shared" si="20"/>
        <v>10920</v>
      </c>
      <c r="I50" s="163">
        <f t="shared" si="20"/>
        <v>0</v>
      </c>
      <c r="J50" s="163">
        <f t="shared" si="20"/>
        <v>0</v>
      </c>
      <c r="K50" s="163">
        <v>0</v>
      </c>
      <c r="L50" s="163"/>
      <c r="M50" s="163"/>
      <c r="N50" s="163"/>
      <c r="O50" s="163"/>
      <c r="P50" s="163"/>
    </row>
    <row r="51" spans="1:16" ht="12.75" customHeight="1">
      <c r="A51" s="153">
        <v>3292</v>
      </c>
      <c r="B51" s="154" t="s">
        <v>68</v>
      </c>
      <c r="C51" s="163">
        <f t="shared" si="12"/>
        <v>27920</v>
      </c>
      <c r="D51" s="152">
        <v>18200</v>
      </c>
      <c r="E51" s="152"/>
      <c r="F51" s="152"/>
      <c r="G51" s="152"/>
      <c r="H51" s="152">
        <v>9720</v>
      </c>
      <c r="I51" s="152"/>
      <c r="J51" s="152"/>
      <c r="K51" s="152"/>
      <c r="L51" s="152"/>
      <c r="M51" s="152"/>
      <c r="N51" s="152"/>
      <c r="O51" s="152"/>
      <c r="P51" s="152"/>
    </row>
    <row r="52" spans="1:16" ht="12.75" customHeight="1">
      <c r="A52" s="153">
        <v>3293</v>
      </c>
      <c r="B52" s="154" t="s">
        <v>69</v>
      </c>
      <c r="C52" s="163">
        <f t="shared" si="12"/>
        <v>5700</v>
      </c>
      <c r="D52" s="152">
        <v>0</v>
      </c>
      <c r="E52" s="152">
        <v>4000</v>
      </c>
      <c r="F52" s="152">
        <v>1700</v>
      </c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customHeight="1">
      <c r="A53" s="153">
        <v>3294</v>
      </c>
      <c r="B53" s="154" t="s">
        <v>70</v>
      </c>
      <c r="C53" s="163">
        <f t="shared" si="12"/>
        <v>1200</v>
      </c>
      <c r="D53" s="152">
        <v>1200</v>
      </c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ht="12.75" customHeight="1">
      <c r="A54" s="153">
        <v>3295</v>
      </c>
      <c r="B54" s="154" t="s">
        <v>71</v>
      </c>
      <c r="C54" s="163">
        <f t="shared" si="12"/>
        <v>0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s="188" customFormat="1" ht="12.75" customHeight="1">
      <c r="A55" s="153">
        <v>3296</v>
      </c>
      <c r="B55" s="154" t="s">
        <v>112</v>
      </c>
      <c r="C55" s="163">
        <f t="shared" si="12"/>
        <v>0</v>
      </c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ht="12.75" customHeight="1">
      <c r="A56" s="153">
        <v>3299</v>
      </c>
      <c r="B56" s="154" t="s">
        <v>34</v>
      </c>
      <c r="C56" s="163">
        <f t="shared" si="12"/>
        <v>9370</v>
      </c>
      <c r="D56" s="152">
        <v>2570</v>
      </c>
      <c r="E56" s="152"/>
      <c r="F56" s="152">
        <v>5600</v>
      </c>
      <c r="G56" s="152"/>
      <c r="H56" s="152">
        <v>1200</v>
      </c>
      <c r="I56" s="152"/>
      <c r="J56" s="152"/>
      <c r="K56" s="152"/>
      <c r="L56" s="152"/>
      <c r="M56" s="152"/>
      <c r="N56" s="152"/>
      <c r="O56" s="152"/>
      <c r="P56" s="152"/>
    </row>
    <row r="57" spans="1:16" s="12" customFormat="1">
      <c r="A57" s="147">
        <v>34</v>
      </c>
      <c r="B57" s="148" t="s">
        <v>35</v>
      </c>
      <c r="C57" s="149">
        <f t="shared" si="12"/>
        <v>5160</v>
      </c>
      <c r="D57" s="149">
        <f t="shared" ref="D57:J57" si="21">D58</f>
        <v>5000</v>
      </c>
      <c r="E57" s="149">
        <f t="shared" si="21"/>
        <v>0</v>
      </c>
      <c r="F57" s="149">
        <f t="shared" si="21"/>
        <v>80</v>
      </c>
      <c r="G57" s="149">
        <f t="shared" si="21"/>
        <v>80</v>
      </c>
      <c r="H57" s="149">
        <f t="shared" si="21"/>
        <v>0</v>
      </c>
      <c r="I57" s="149">
        <f t="shared" si="21"/>
        <v>0</v>
      </c>
      <c r="J57" s="149">
        <f t="shared" si="21"/>
        <v>0</v>
      </c>
      <c r="K57" s="149">
        <v>0</v>
      </c>
      <c r="L57" s="149"/>
      <c r="M57" s="149"/>
      <c r="N57" s="149"/>
      <c r="O57" s="149"/>
      <c r="P57" s="149"/>
    </row>
    <row r="58" spans="1:16" ht="12.75" customHeight="1">
      <c r="A58" s="150">
        <v>343</v>
      </c>
      <c r="B58" s="151" t="s">
        <v>36</v>
      </c>
      <c r="C58" s="163">
        <f t="shared" si="12"/>
        <v>5160</v>
      </c>
      <c r="D58" s="163">
        <f t="shared" ref="D58:J58" si="22">D59</f>
        <v>5000</v>
      </c>
      <c r="E58" s="163">
        <f t="shared" si="22"/>
        <v>0</v>
      </c>
      <c r="F58" s="163">
        <f t="shared" si="22"/>
        <v>80</v>
      </c>
      <c r="G58" s="163">
        <f t="shared" si="22"/>
        <v>80</v>
      </c>
      <c r="H58" s="163">
        <f t="shared" si="22"/>
        <v>0</v>
      </c>
      <c r="I58" s="163">
        <f t="shared" si="22"/>
        <v>0</v>
      </c>
      <c r="J58" s="163">
        <f t="shared" si="22"/>
        <v>0</v>
      </c>
      <c r="K58" s="163">
        <v>0</v>
      </c>
      <c r="L58" s="163"/>
      <c r="M58" s="163"/>
      <c r="N58" s="163"/>
      <c r="O58" s="163"/>
      <c r="P58" s="163"/>
    </row>
    <row r="59" spans="1:16" ht="12.75" customHeight="1">
      <c r="A59" s="153">
        <v>3431</v>
      </c>
      <c r="B59" s="154" t="s">
        <v>72</v>
      </c>
      <c r="C59" s="152">
        <f t="shared" si="12"/>
        <v>5160</v>
      </c>
      <c r="D59" s="152">
        <v>5000</v>
      </c>
      <c r="E59" s="152"/>
      <c r="F59" s="152">
        <v>80</v>
      </c>
      <c r="G59" s="152">
        <v>80</v>
      </c>
      <c r="H59" s="152"/>
      <c r="I59" s="152"/>
      <c r="J59" s="152"/>
      <c r="K59" s="152"/>
      <c r="L59" s="152"/>
      <c r="M59" s="152"/>
      <c r="N59" s="152"/>
      <c r="O59" s="152"/>
      <c r="P59" s="152"/>
    </row>
    <row r="60" spans="1:16" s="12" customFormat="1">
      <c r="A60" s="141" t="s">
        <v>97</v>
      </c>
      <c r="B60" s="142"/>
      <c r="C60" s="143">
        <f>SUM(D60:K60)</f>
        <v>84100</v>
      </c>
      <c r="D60" s="143">
        <f>D61</f>
        <v>82100</v>
      </c>
      <c r="E60" s="143">
        <f t="shared" ref="E60:K61" si="23">E61</f>
        <v>0</v>
      </c>
      <c r="F60" s="143">
        <f t="shared" si="23"/>
        <v>0</v>
      </c>
      <c r="G60" s="143">
        <f t="shared" si="23"/>
        <v>2000</v>
      </c>
      <c r="H60" s="143">
        <f t="shared" si="23"/>
        <v>0</v>
      </c>
      <c r="I60" s="143">
        <f t="shared" si="23"/>
        <v>0</v>
      </c>
      <c r="J60" s="143">
        <f t="shared" si="23"/>
        <v>0</v>
      </c>
      <c r="K60" s="143">
        <f t="shared" si="23"/>
        <v>0</v>
      </c>
      <c r="L60" s="143"/>
      <c r="M60" s="143"/>
      <c r="N60" s="143"/>
      <c r="O60" s="143"/>
      <c r="P60" s="143"/>
    </row>
    <row r="61" spans="1:16" s="12" customFormat="1">
      <c r="A61" s="144">
        <v>3</v>
      </c>
      <c r="B61" s="145" t="s">
        <v>25</v>
      </c>
      <c r="C61" s="146">
        <f t="shared" ref="C61:C67" si="24">SUM(D61:K61)</f>
        <v>84100</v>
      </c>
      <c r="D61" s="146">
        <f>D62</f>
        <v>82100</v>
      </c>
      <c r="E61" s="146">
        <f t="shared" si="23"/>
        <v>0</v>
      </c>
      <c r="F61" s="146">
        <f t="shared" si="23"/>
        <v>0</v>
      </c>
      <c r="G61" s="146">
        <f t="shared" si="23"/>
        <v>2000</v>
      </c>
      <c r="H61" s="146">
        <f t="shared" si="23"/>
        <v>0</v>
      </c>
      <c r="I61" s="146">
        <f t="shared" si="23"/>
        <v>0</v>
      </c>
      <c r="J61" s="146">
        <f t="shared" si="23"/>
        <v>0</v>
      </c>
      <c r="K61" s="146">
        <f t="shared" si="23"/>
        <v>0</v>
      </c>
      <c r="L61" s="146"/>
      <c r="M61" s="146"/>
      <c r="N61" s="146"/>
      <c r="O61" s="146"/>
      <c r="P61" s="146"/>
    </row>
    <row r="62" spans="1:16" s="12" customFormat="1">
      <c r="A62" s="147">
        <v>32</v>
      </c>
      <c r="B62" s="148" t="s">
        <v>30</v>
      </c>
      <c r="C62" s="149">
        <f t="shared" si="24"/>
        <v>84100</v>
      </c>
      <c r="D62" s="149">
        <f>D63+D65</f>
        <v>82100</v>
      </c>
      <c r="E62" s="149">
        <f t="shared" ref="E62:K62" si="25">E63+E65</f>
        <v>0</v>
      </c>
      <c r="F62" s="149">
        <f t="shared" si="25"/>
        <v>0</v>
      </c>
      <c r="G62" s="149">
        <f t="shared" si="25"/>
        <v>2000</v>
      </c>
      <c r="H62" s="149">
        <f t="shared" si="25"/>
        <v>0</v>
      </c>
      <c r="I62" s="149">
        <f t="shared" si="25"/>
        <v>0</v>
      </c>
      <c r="J62" s="149">
        <f t="shared" si="25"/>
        <v>0</v>
      </c>
      <c r="K62" s="149">
        <f t="shared" si="25"/>
        <v>0</v>
      </c>
      <c r="L62" s="149"/>
      <c r="M62" s="149"/>
      <c r="N62" s="149"/>
      <c r="O62" s="149"/>
      <c r="P62" s="149"/>
    </row>
    <row r="63" spans="1:16" s="12" customFormat="1" ht="12.75" customHeight="1">
      <c r="A63" s="150">
        <v>322</v>
      </c>
      <c r="B63" s="151" t="s">
        <v>32</v>
      </c>
      <c r="C63" s="163">
        <f t="shared" si="24"/>
        <v>32100</v>
      </c>
      <c r="D63" s="163">
        <v>30100</v>
      </c>
      <c r="E63" s="163">
        <f t="shared" ref="E63:K63" si="26">E64</f>
        <v>0</v>
      </c>
      <c r="F63" s="163">
        <f t="shared" si="26"/>
        <v>0</v>
      </c>
      <c r="G63" s="163">
        <f t="shared" si="26"/>
        <v>2000</v>
      </c>
      <c r="H63" s="163">
        <f t="shared" si="26"/>
        <v>0</v>
      </c>
      <c r="I63" s="163">
        <f t="shared" si="26"/>
        <v>0</v>
      </c>
      <c r="J63" s="163">
        <f t="shared" si="26"/>
        <v>0</v>
      </c>
      <c r="K63" s="163">
        <f t="shared" si="26"/>
        <v>0</v>
      </c>
      <c r="L63" s="163"/>
      <c r="M63" s="163"/>
      <c r="N63" s="163"/>
      <c r="O63" s="163"/>
      <c r="P63" s="163"/>
    </row>
    <row r="64" spans="1:16" ht="12.75" customHeight="1">
      <c r="A64" s="153">
        <v>3224</v>
      </c>
      <c r="B64" s="154" t="s">
        <v>56</v>
      </c>
      <c r="C64" s="152"/>
      <c r="D64" s="152"/>
      <c r="E64" s="152"/>
      <c r="F64" s="152"/>
      <c r="G64" s="152">
        <v>2000</v>
      </c>
      <c r="H64" s="152"/>
      <c r="I64" s="152"/>
      <c r="J64" s="152"/>
      <c r="K64" s="152"/>
      <c r="L64" s="152"/>
      <c r="M64" s="152"/>
      <c r="N64" s="152"/>
      <c r="O64" s="152"/>
      <c r="P64" s="152"/>
    </row>
    <row r="65" spans="1:16" s="12" customFormat="1" ht="12.75" customHeight="1">
      <c r="A65" s="150">
        <v>323</v>
      </c>
      <c r="B65" s="151" t="s">
        <v>33</v>
      </c>
      <c r="C65" s="163">
        <f t="shared" si="24"/>
        <v>52000</v>
      </c>
      <c r="D65" s="163">
        <f>D66+D67</f>
        <v>52000</v>
      </c>
      <c r="E65" s="163">
        <f t="shared" ref="E65:K65" si="27">E66+E67</f>
        <v>0</v>
      </c>
      <c r="F65" s="163">
        <f t="shared" si="27"/>
        <v>0</v>
      </c>
      <c r="G65" s="163">
        <f t="shared" si="27"/>
        <v>0</v>
      </c>
      <c r="H65" s="163">
        <f t="shared" si="27"/>
        <v>0</v>
      </c>
      <c r="I65" s="163">
        <f t="shared" si="27"/>
        <v>0</v>
      </c>
      <c r="J65" s="163">
        <f t="shared" si="27"/>
        <v>0</v>
      </c>
      <c r="K65" s="163">
        <f t="shared" si="27"/>
        <v>0</v>
      </c>
      <c r="L65" s="163"/>
      <c r="M65" s="163"/>
      <c r="N65" s="163"/>
      <c r="O65" s="163"/>
      <c r="P65" s="163"/>
    </row>
    <row r="66" spans="1:16" ht="12.75" customHeight="1">
      <c r="A66" s="153">
        <v>3232</v>
      </c>
      <c r="B66" s="154" t="s">
        <v>60</v>
      </c>
      <c r="C66" s="163">
        <f t="shared" si="24"/>
        <v>39250</v>
      </c>
      <c r="D66" s="152">
        <v>39250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ht="15" customHeight="1">
      <c r="A67" s="153">
        <v>3237</v>
      </c>
      <c r="B67" s="154" t="s">
        <v>63</v>
      </c>
      <c r="C67" s="163">
        <f t="shared" si="24"/>
        <v>12750</v>
      </c>
      <c r="D67" s="152">
        <v>12750</v>
      </c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</row>
    <row r="68" spans="1:16" s="183" customFormat="1" ht="1.5" hidden="1" customHeight="1">
      <c r="A68" s="264"/>
      <c r="B68" s="26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>
      <c r="A69" s="153"/>
      <c r="B69" s="194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83" customFormat="1" hidden="1">
      <c r="A70" s="196"/>
      <c r="B70" s="196"/>
      <c r="C70" s="152"/>
      <c r="D70" s="186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</row>
    <row r="71" spans="1:16" s="193" customFormat="1">
      <c r="A71" s="153"/>
      <c r="B71" s="196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26.25" customHeight="1">
      <c r="A72" s="262" t="s">
        <v>87</v>
      </c>
      <c r="B72" s="262"/>
      <c r="C72" s="158">
        <f>SUM(D72:K72)</f>
        <v>0</v>
      </c>
      <c r="D72" s="158">
        <f t="shared" ref="D72:J72" si="28">D73</f>
        <v>0</v>
      </c>
      <c r="E72" s="158">
        <f t="shared" si="28"/>
        <v>0</v>
      </c>
      <c r="F72" s="158">
        <f t="shared" si="28"/>
        <v>0</v>
      </c>
      <c r="G72" s="158">
        <f t="shared" si="28"/>
        <v>0</v>
      </c>
      <c r="H72" s="158">
        <f t="shared" si="28"/>
        <v>0</v>
      </c>
      <c r="I72" s="158">
        <f t="shared" si="28"/>
        <v>0</v>
      </c>
      <c r="J72" s="158">
        <f t="shared" si="28"/>
        <v>0</v>
      </c>
      <c r="K72" s="158">
        <v>0</v>
      </c>
      <c r="L72" s="158"/>
      <c r="M72" s="158"/>
      <c r="N72" s="158"/>
      <c r="O72" s="158"/>
      <c r="P72" s="158"/>
    </row>
    <row r="73" spans="1:16" ht="26.25" customHeight="1">
      <c r="A73" s="263"/>
      <c r="B73" s="263"/>
      <c r="C73" s="160">
        <f t="shared" ref="C73:C78" si="29">SUM(D73:K73)</f>
        <v>0</v>
      </c>
      <c r="D73" s="160">
        <f>'PLAN RASHODA I IZDATAKA'!D74</f>
        <v>0</v>
      </c>
      <c r="E73" s="160">
        <f>'PLAN RASHODA I IZDATAKA'!E74</f>
        <v>0</v>
      </c>
      <c r="F73" s="160">
        <f>'PLAN RASHODA I IZDATAKA'!F74</f>
        <v>0</v>
      </c>
      <c r="G73" s="160">
        <f>'PLAN RASHODA I IZDATAKA'!G74</f>
        <v>0</v>
      </c>
      <c r="H73" s="160">
        <f>'PLAN RASHODA I IZDATAKA'!H74</f>
        <v>0</v>
      </c>
      <c r="I73" s="160">
        <f>'PLAN RASHODA I IZDATAKA'!I74</f>
        <v>0</v>
      </c>
      <c r="J73" s="160">
        <f>'PLAN RASHODA I IZDATAKA'!J74</f>
        <v>0</v>
      </c>
      <c r="K73" s="160">
        <v>0</v>
      </c>
      <c r="L73" s="160"/>
      <c r="M73" s="160"/>
      <c r="N73" s="160"/>
      <c r="O73" s="160"/>
      <c r="P73" s="160"/>
    </row>
    <row r="74" spans="1:16" ht="25.5">
      <c r="A74" s="144">
        <v>4</v>
      </c>
      <c r="B74" s="161" t="s">
        <v>38</v>
      </c>
      <c r="C74" s="162">
        <f t="shared" si="29"/>
        <v>0</v>
      </c>
      <c r="D74" s="162">
        <f t="shared" ref="D74:J74" si="30">D75</f>
        <v>0</v>
      </c>
      <c r="E74" s="162">
        <f t="shared" si="30"/>
        <v>0</v>
      </c>
      <c r="F74" s="162">
        <f t="shared" si="30"/>
        <v>0</v>
      </c>
      <c r="G74" s="162">
        <f t="shared" si="30"/>
        <v>0</v>
      </c>
      <c r="H74" s="162">
        <f t="shared" si="30"/>
        <v>0</v>
      </c>
      <c r="I74" s="162">
        <f t="shared" si="30"/>
        <v>0</v>
      </c>
      <c r="J74" s="162">
        <f t="shared" si="30"/>
        <v>0</v>
      </c>
      <c r="K74" s="162">
        <v>0</v>
      </c>
      <c r="L74" s="162"/>
      <c r="M74" s="162"/>
      <c r="N74" s="162"/>
      <c r="O74" s="162"/>
      <c r="P74" s="162"/>
    </row>
    <row r="75" spans="1:16" ht="25.5">
      <c r="A75" s="147">
        <v>45</v>
      </c>
      <c r="B75" s="148" t="s">
        <v>78</v>
      </c>
      <c r="C75" s="149">
        <f t="shared" si="29"/>
        <v>0</v>
      </c>
      <c r="D75" s="149">
        <f t="shared" ref="D75:J75" si="31">D76</f>
        <v>0</v>
      </c>
      <c r="E75" s="149">
        <f t="shared" si="31"/>
        <v>0</v>
      </c>
      <c r="F75" s="149">
        <f t="shared" si="31"/>
        <v>0</v>
      </c>
      <c r="G75" s="149">
        <f t="shared" si="31"/>
        <v>0</v>
      </c>
      <c r="H75" s="149">
        <f t="shared" si="31"/>
        <v>0</v>
      </c>
      <c r="I75" s="149">
        <f t="shared" si="31"/>
        <v>0</v>
      </c>
      <c r="J75" s="149">
        <f t="shared" si="31"/>
        <v>0</v>
      </c>
      <c r="K75" s="149">
        <v>0</v>
      </c>
      <c r="L75" s="149"/>
      <c r="M75" s="149"/>
      <c r="N75" s="149"/>
      <c r="O75" s="149"/>
      <c r="P75" s="149"/>
    </row>
    <row r="76" spans="1:16" ht="25.5">
      <c r="A76" s="150">
        <v>451</v>
      </c>
      <c r="B76" s="151" t="s">
        <v>79</v>
      </c>
      <c r="C76" s="163">
        <f t="shared" si="29"/>
        <v>0</v>
      </c>
      <c r="D76" s="163">
        <f t="shared" ref="D76:J76" si="32">D77</f>
        <v>0</v>
      </c>
      <c r="E76" s="163">
        <f t="shared" si="32"/>
        <v>0</v>
      </c>
      <c r="F76" s="163">
        <f t="shared" si="32"/>
        <v>0</v>
      </c>
      <c r="G76" s="163">
        <f t="shared" si="32"/>
        <v>0</v>
      </c>
      <c r="H76" s="163">
        <f t="shared" si="32"/>
        <v>0</v>
      </c>
      <c r="I76" s="163">
        <f t="shared" si="32"/>
        <v>0</v>
      </c>
      <c r="J76" s="163">
        <f t="shared" si="32"/>
        <v>0</v>
      </c>
      <c r="K76" s="163">
        <v>0</v>
      </c>
      <c r="L76" s="163"/>
      <c r="M76" s="163"/>
      <c r="N76" s="163"/>
      <c r="O76" s="163"/>
      <c r="P76" s="163"/>
    </row>
    <row r="77" spans="1:16" ht="25.5" customHeight="1">
      <c r="A77" s="153">
        <v>4511</v>
      </c>
      <c r="B77" s="154" t="s">
        <v>79</v>
      </c>
      <c r="C77" s="152">
        <f>SUM(D77:K77)</f>
        <v>0</v>
      </c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</row>
    <row r="78" spans="1:16">
      <c r="A78" s="150"/>
      <c r="B78" s="151"/>
      <c r="C78" s="155">
        <f t="shared" si="29"/>
        <v>0</v>
      </c>
      <c r="D78" s="155"/>
      <c r="E78" s="155"/>
      <c r="F78" s="155"/>
      <c r="G78" s="155"/>
      <c r="H78" s="155"/>
      <c r="I78" s="155"/>
      <c r="J78" s="155"/>
      <c r="K78" s="155">
        <v>0</v>
      </c>
      <c r="L78" s="155"/>
      <c r="M78" s="155"/>
      <c r="N78" s="155"/>
      <c r="O78" s="155"/>
      <c r="P78" s="155"/>
    </row>
    <row r="79" spans="1:16" ht="27" customHeight="1">
      <c r="A79" s="262" t="s">
        <v>85</v>
      </c>
      <c r="B79" s="262"/>
      <c r="C79" s="164">
        <f>SUM(D79:K79)</f>
        <v>257000</v>
      </c>
      <c r="D79" s="158">
        <f>D80+D99</f>
        <v>17000</v>
      </c>
      <c r="E79" s="158">
        <f t="shared" ref="D79:K80" si="33">E80</f>
        <v>0</v>
      </c>
      <c r="F79" s="158">
        <f t="shared" si="33"/>
        <v>0</v>
      </c>
      <c r="G79" s="158">
        <f t="shared" si="33"/>
        <v>240000</v>
      </c>
      <c r="H79" s="158">
        <f t="shared" si="33"/>
        <v>0</v>
      </c>
      <c r="I79" s="158">
        <f t="shared" si="33"/>
        <v>0</v>
      </c>
      <c r="J79" s="158">
        <f t="shared" si="33"/>
        <v>0</v>
      </c>
      <c r="K79" s="158">
        <f t="shared" si="33"/>
        <v>0</v>
      </c>
      <c r="L79" s="158"/>
      <c r="M79" s="158"/>
      <c r="N79" s="158"/>
      <c r="O79" s="158"/>
      <c r="P79" s="158"/>
    </row>
    <row r="80" spans="1:16" s="12" customFormat="1" ht="12.75" customHeight="1">
      <c r="A80" s="165" t="s">
        <v>80</v>
      </c>
      <c r="B80" s="166" t="s">
        <v>82</v>
      </c>
      <c r="C80" s="160">
        <f t="shared" ref="C80:C98" si="34">SUM(D80:K80)</f>
        <v>240000</v>
      </c>
      <c r="D80" s="160">
        <f t="shared" si="33"/>
        <v>0</v>
      </c>
      <c r="E80" s="160">
        <f t="shared" si="33"/>
        <v>0</v>
      </c>
      <c r="F80" s="160">
        <f t="shared" si="33"/>
        <v>0</v>
      </c>
      <c r="G80" s="160">
        <f t="shared" si="33"/>
        <v>240000</v>
      </c>
      <c r="H80" s="160">
        <f t="shared" si="33"/>
        <v>0</v>
      </c>
      <c r="I80" s="160">
        <f t="shared" si="33"/>
        <v>0</v>
      </c>
      <c r="J80" s="160">
        <f t="shared" si="33"/>
        <v>0</v>
      </c>
      <c r="K80" s="160">
        <f t="shared" si="33"/>
        <v>0</v>
      </c>
      <c r="L80" s="160"/>
      <c r="M80" s="160"/>
      <c r="N80" s="160"/>
      <c r="O80" s="160"/>
      <c r="P80" s="160"/>
    </row>
    <row r="81" spans="1:16" s="12" customFormat="1">
      <c r="A81" s="167">
        <v>3</v>
      </c>
      <c r="B81" s="168" t="s">
        <v>25</v>
      </c>
      <c r="C81" s="162">
        <f t="shared" si="34"/>
        <v>240000</v>
      </c>
      <c r="D81" s="162">
        <f t="shared" ref="D81:K81" si="35">D82+D96</f>
        <v>0</v>
      </c>
      <c r="E81" s="162">
        <f t="shared" si="35"/>
        <v>0</v>
      </c>
      <c r="F81" s="162">
        <f t="shared" si="35"/>
        <v>0</v>
      </c>
      <c r="G81" s="162">
        <f t="shared" si="35"/>
        <v>240000</v>
      </c>
      <c r="H81" s="162">
        <f t="shared" si="35"/>
        <v>0</v>
      </c>
      <c r="I81" s="162">
        <f t="shared" si="35"/>
        <v>0</v>
      </c>
      <c r="J81" s="162">
        <f t="shared" si="35"/>
        <v>0</v>
      </c>
      <c r="K81" s="162">
        <f t="shared" si="35"/>
        <v>0</v>
      </c>
      <c r="L81" s="162"/>
      <c r="M81" s="162"/>
      <c r="N81" s="162"/>
      <c r="O81" s="162"/>
      <c r="P81" s="162"/>
    </row>
    <row r="82" spans="1:16" s="12" customFormat="1">
      <c r="A82" s="169">
        <v>32</v>
      </c>
      <c r="B82" s="170" t="s">
        <v>30</v>
      </c>
      <c r="C82" s="149">
        <f t="shared" si="34"/>
        <v>240000</v>
      </c>
      <c r="D82" s="149">
        <f t="shared" ref="D82:K82" si="36">D85+D92</f>
        <v>0</v>
      </c>
      <c r="E82" s="149">
        <f t="shared" si="36"/>
        <v>0</v>
      </c>
      <c r="F82" s="149">
        <f t="shared" si="36"/>
        <v>0</v>
      </c>
      <c r="G82" s="149">
        <f t="shared" si="36"/>
        <v>240000</v>
      </c>
      <c r="H82" s="149">
        <f t="shared" si="36"/>
        <v>0</v>
      </c>
      <c r="I82" s="149">
        <f t="shared" si="36"/>
        <v>0</v>
      </c>
      <c r="J82" s="149">
        <f t="shared" si="36"/>
        <v>0</v>
      </c>
      <c r="K82" s="149">
        <f t="shared" si="36"/>
        <v>0</v>
      </c>
      <c r="L82" s="149"/>
      <c r="M82" s="149"/>
      <c r="N82" s="149"/>
      <c r="O82" s="149"/>
      <c r="P82" s="149"/>
    </row>
    <row r="83" spans="1:16" s="221" customFormat="1">
      <c r="A83" s="220">
        <v>321</v>
      </c>
      <c r="B83" s="151" t="s">
        <v>31</v>
      </c>
      <c r="C83" s="163">
        <f t="shared" si="34"/>
        <v>0</v>
      </c>
      <c r="D83" s="182"/>
      <c r="E83" s="182"/>
      <c r="F83" s="182"/>
      <c r="G83" s="182">
        <f>G84</f>
        <v>0</v>
      </c>
      <c r="H83" s="182"/>
      <c r="I83" s="182"/>
      <c r="J83" s="182"/>
      <c r="K83" s="182"/>
      <c r="L83" s="182"/>
      <c r="M83" s="182"/>
      <c r="N83" s="182"/>
      <c r="O83" s="182"/>
      <c r="P83" s="182"/>
    </row>
    <row r="84" spans="1:16" s="221" customFormat="1">
      <c r="A84" s="222">
        <v>3213</v>
      </c>
      <c r="B84" s="154" t="s">
        <v>51</v>
      </c>
      <c r="C84" s="186">
        <f>G84</f>
        <v>0</v>
      </c>
      <c r="D84" s="182"/>
      <c r="E84" s="182"/>
      <c r="F84" s="182"/>
      <c r="G84" s="186"/>
      <c r="H84" s="182"/>
      <c r="I84" s="182"/>
      <c r="J84" s="182"/>
      <c r="K84" s="182"/>
      <c r="L84" s="182"/>
      <c r="M84" s="182"/>
      <c r="N84" s="182"/>
      <c r="O84" s="182"/>
      <c r="P84" s="182"/>
    </row>
    <row r="85" spans="1:16">
      <c r="A85" s="171">
        <v>322</v>
      </c>
      <c r="B85" s="172" t="s">
        <v>32</v>
      </c>
      <c r="C85" s="163">
        <f t="shared" si="34"/>
        <v>240000</v>
      </c>
      <c r="D85" s="163">
        <f t="shared" ref="D85:K85" si="37">SUM(D86:D91)</f>
        <v>0</v>
      </c>
      <c r="E85" s="163">
        <f t="shared" si="37"/>
        <v>0</v>
      </c>
      <c r="F85" s="163">
        <f t="shared" si="37"/>
        <v>0</v>
      </c>
      <c r="G85" s="163">
        <f>SUM(G86:G91)</f>
        <v>240000</v>
      </c>
      <c r="H85" s="163">
        <f t="shared" si="37"/>
        <v>0</v>
      </c>
      <c r="I85" s="163">
        <f t="shared" si="37"/>
        <v>0</v>
      </c>
      <c r="J85" s="163">
        <f t="shared" si="37"/>
        <v>0</v>
      </c>
      <c r="K85" s="163">
        <f t="shared" si="37"/>
        <v>0</v>
      </c>
      <c r="L85" s="163"/>
      <c r="M85" s="163"/>
      <c r="N85" s="163"/>
      <c r="O85" s="163"/>
      <c r="P85" s="163"/>
    </row>
    <row r="86" spans="1:16" ht="12.75" customHeight="1">
      <c r="A86" s="153">
        <v>3221</v>
      </c>
      <c r="B86" s="154" t="s">
        <v>53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>
      <c r="A87" s="153">
        <v>3222</v>
      </c>
      <c r="B87" s="154" t="s">
        <v>54</v>
      </c>
      <c r="C87" s="182">
        <f t="shared" si="34"/>
        <v>240000</v>
      </c>
      <c r="D87" s="152"/>
      <c r="E87" s="152"/>
      <c r="F87" s="152"/>
      <c r="G87" s="152">
        <v>240000</v>
      </c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customHeight="1">
      <c r="A88" s="153">
        <v>3223</v>
      </c>
      <c r="B88" s="154" t="s">
        <v>55</v>
      </c>
      <c r="C88" s="182">
        <f t="shared" si="34"/>
        <v>0</v>
      </c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>
      <c r="A89" s="153">
        <v>3224</v>
      </c>
      <c r="B89" s="154" t="s">
        <v>56</v>
      </c>
      <c r="C89" s="182">
        <f t="shared" si="34"/>
        <v>0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</row>
    <row r="90" spans="1:16" ht="12.75" customHeight="1">
      <c r="A90" s="153">
        <v>3225</v>
      </c>
      <c r="B90" s="154" t="s">
        <v>57</v>
      </c>
      <c r="C90" s="182">
        <f t="shared" si="34"/>
        <v>0</v>
      </c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>
      <c r="A91" s="153">
        <v>3227</v>
      </c>
      <c r="B91" s="154" t="s">
        <v>58</v>
      </c>
      <c r="C91" s="182">
        <f t="shared" si="34"/>
        <v>0</v>
      </c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</row>
    <row r="92" spans="1:16" ht="12.75" customHeight="1">
      <c r="A92" s="171">
        <v>323</v>
      </c>
      <c r="B92" s="172" t="s">
        <v>33</v>
      </c>
      <c r="C92" s="163">
        <f t="shared" si="34"/>
        <v>0</v>
      </c>
      <c r="D92" s="163">
        <f t="shared" ref="D92:J92" si="38">SUM(D93:D95)</f>
        <v>0</v>
      </c>
      <c r="E92" s="163">
        <f t="shared" si="38"/>
        <v>0</v>
      </c>
      <c r="F92" s="163">
        <f t="shared" si="38"/>
        <v>0</v>
      </c>
      <c r="G92" s="163"/>
      <c r="H92" s="163">
        <f t="shared" si="38"/>
        <v>0</v>
      </c>
      <c r="I92" s="163">
        <f t="shared" si="38"/>
        <v>0</v>
      </c>
      <c r="J92" s="163">
        <f t="shared" si="38"/>
        <v>0</v>
      </c>
      <c r="K92" s="163">
        <v>0</v>
      </c>
      <c r="L92" s="163"/>
      <c r="M92" s="163"/>
      <c r="N92" s="163"/>
      <c r="O92" s="163"/>
      <c r="P92" s="163"/>
    </row>
    <row r="93" spans="1:16" ht="12.75" customHeight="1">
      <c r="A93" s="153">
        <v>3232</v>
      </c>
      <c r="B93" s="154" t="s">
        <v>60</v>
      </c>
      <c r="C93" s="152"/>
      <c r="D93" s="152"/>
      <c r="E93" s="152"/>
      <c r="F93" s="152"/>
      <c r="G93" s="152"/>
      <c r="H93" s="152">
        <v>0</v>
      </c>
      <c r="I93" s="152"/>
      <c r="J93" s="152"/>
      <c r="K93" s="152"/>
      <c r="L93" s="152"/>
      <c r="M93" s="152"/>
      <c r="N93" s="152"/>
      <c r="O93" s="152"/>
      <c r="P93" s="152"/>
    </row>
    <row r="94" spans="1:16" ht="12.75" customHeight="1">
      <c r="A94" s="153">
        <v>3234</v>
      </c>
      <c r="B94" s="154" t="s">
        <v>61</v>
      </c>
      <c r="C94" s="152">
        <f t="shared" si="34"/>
        <v>0</v>
      </c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</row>
    <row r="95" spans="1:16" ht="12.75" customHeight="1">
      <c r="A95" s="153">
        <v>3236</v>
      </c>
      <c r="B95" s="154" t="s">
        <v>62</v>
      </c>
      <c r="C95" s="152"/>
      <c r="D95" s="152"/>
      <c r="E95" s="152"/>
      <c r="F95" s="152"/>
      <c r="G95" s="152"/>
      <c r="H95" s="152">
        <v>0</v>
      </c>
      <c r="I95" s="152"/>
      <c r="J95" s="152"/>
      <c r="K95" s="152"/>
      <c r="L95" s="152"/>
      <c r="M95" s="152"/>
      <c r="N95" s="152"/>
      <c r="O95" s="152"/>
      <c r="P95" s="152"/>
    </row>
    <row r="96" spans="1:16">
      <c r="A96" s="147">
        <v>34</v>
      </c>
      <c r="B96" s="148" t="s">
        <v>35</v>
      </c>
      <c r="C96" s="149">
        <f t="shared" si="34"/>
        <v>0</v>
      </c>
      <c r="D96" s="149">
        <f t="shared" ref="D96:J96" si="39">D97</f>
        <v>0</v>
      </c>
      <c r="E96" s="149">
        <f t="shared" si="39"/>
        <v>0</v>
      </c>
      <c r="F96" s="149">
        <f t="shared" si="39"/>
        <v>0</v>
      </c>
      <c r="G96" s="149">
        <f t="shared" si="39"/>
        <v>0</v>
      </c>
      <c r="H96" s="149">
        <f t="shared" si="39"/>
        <v>0</v>
      </c>
      <c r="I96" s="149">
        <f t="shared" si="39"/>
        <v>0</v>
      </c>
      <c r="J96" s="149">
        <f t="shared" si="39"/>
        <v>0</v>
      </c>
      <c r="K96" s="149">
        <v>0</v>
      </c>
      <c r="L96" s="149"/>
      <c r="M96" s="149"/>
      <c r="N96" s="149"/>
      <c r="O96" s="149"/>
      <c r="P96" s="149"/>
    </row>
    <row r="97" spans="1:16">
      <c r="A97" s="150">
        <v>343</v>
      </c>
      <c r="B97" s="151" t="s">
        <v>36</v>
      </c>
      <c r="C97" s="163">
        <f t="shared" si="34"/>
        <v>0</v>
      </c>
      <c r="D97" s="163">
        <f t="shared" ref="D97:J97" si="40">D98</f>
        <v>0</v>
      </c>
      <c r="E97" s="163">
        <f t="shared" si="40"/>
        <v>0</v>
      </c>
      <c r="F97" s="163">
        <f t="shared" si="40"/>
        <v>0</v>
      </c>
      <c r="G97" s="163">
        <f t="shared" si="40"/>
        <v>0</v>
      </c>
      <c r="H97" s="163">
        <f t="shared" si="40"/>
        <v>0</v>
      </c>
      <c r="I97" s="163">
        <f t="shared" si="40"/>
        <v>0</v>
      </c>
      <c r="J97" s="163">
        <f t="shared" si="40"/>
        <v>0</v>
      </c>
      <c r="K97" s="163">
        <v>0</v>
      </c>
      <c r="L97" s="163"/>
      <c r="M97" s="163"/>
      <c r="N97" s="163"/>
      <c r="O97" s="163"/>
      <c r="P97" s="163"/>
    </row>
    <row r="98" spans="1:16" ht="12.75" customHeight="1">
      <c r="A98" s="153">
        <v>3431</v>
      </c>
      <c r="B98" s="154" t="s">
        <v>72</v>
      </c>
      <c r="C98" s="152">
        <f t="shared" si="34"/>
        <v>0</v>
      </c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</row>
    <row r="99" spans="1:16" s="200" customFormat="1">
      <c r="A99" s="260" t="s">
        <v>113</v>
      </c>
      <c r="B99" s="260"/>
      <c r="C99" s="174">
        <f>C100</f>
        <v>34000</v>
      </c>
      <c r="D99" s="174">
        <f>D100</f>
        <v>17000</v>
      </c>
      <c r="E99" s="174">
        <f t="shared" ref="E99:J99" si="41">E102</f>
        <v>0</v>
      </c>
      <c r="F99" s="174">
        <f t="shared" si="41"/>
        <v>0</v>
      </c>
      <c r="G99" s="174">
        <f t="shared" si="41"/>
        <v>0</v>
      </c>
      <c r="H99" s="174">
        <f t="shared" si="41"/>
        <v>0</v>
      </c>
      <c r="I99" s="174">
        <f t="shared" si="41"/>
        <v>0</v>
      </c>
      <c r="J99" s="174">
        <f t="shared" si="41"/>
        <v>0</v>
      </c>
      <c r="K99" s="174">
        <v>0</v>
      </c>
      <c r="L99" s="174"/>
      <c r="M99" s="174"/>
      <c r="N99" s="174"/>
      <c r="O99" s="174"/>
      <c r="P99" s="174"/>
    </row>
    <row r="100" spans="1:16" s="183" customFormat="1">
      <c r="A100" s="153">
        <v>3222</v>
      </c>
      <c r="B100" s="201" t="s">
        <v>114</v>
      </c>
      <c r="C100" s="182">
        <f>C101+C102</f>
        <v>34000</v>
      </c>
      <c r="D100" s="152">
        <v>17000</v>
      </c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</row>
    <row r="101" spans="1:16" s="183" customFormat="1">
      <c r="A101" s="196"/>
      <c r="B101" s="196" t="s">
        <v>115</v>
      </c>
      <c r="C101" s="152">
        <f t="shared" ref="C101:C102" si="42">SUM(D101:K101)</f>
        <v>17000</v>
      </c>
      <c r="D101" s="152">
        <v>17000</v>
      </c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</row>
    <row r="102" spans="1:16" s="200" customFormat="1">
      <c r="A102" s="153"/>
      <c r="B102" s="196" t="s">
        <v>116</v>
      </c>
      <c r="C102" s="152">
        <f t="shared" si="42"/>
        <v>17000</v>
      </c>
      <c r="D102" s="152">
        <v>17000</v>
      </c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</row>
    <row r="103" spans="1:16">
      <c r="A103" s="268" t="s">
        <v>86</v>
      </c>
      <c r="B103" s="268"/>
      <c r="C103" s="164">
        <f>SUM(D103:K103)</f>
        <v>980500</v>
      </c>
      <c r="D103" s="158">
        <f>D104+D113+D118+D137+D157+D162+D191+D132+D150+D175</f>
        <v>166390</v>
      </c>
      <c r="E103" s="158">
        <f>E104+E113+E118+E137+E157+E162+E191+E132+E150+E175</f>
        <v>38000</v>
      </c>
      <c r="F103" s="158">
        <f>F104+F113+F118+F137+F157+F162+F191+F132</f>
        <v>0</v>
      </c>
      <c r="G103" s="158">
        <f>G104+G113+G118+G137+G157+G162+G191+G132+G150+G175</f>
        <v>0</v>
      </c>
      <c r="H103" s="158">
        <f>H104+H113+H118+H137+H157+H162</f>
        <v>270700</v>
      </c>
      <c r="I103" s="158">
        <f>I104+I113+I118+I137+I157+I162</f>
        <v>0</v>
      </c>
      <c r="J103" s="158">
        <f>J104+J113+J118+J137+J157+J162</f>
        <v>95000</v>
      </c>
      <c r="K103" s="158">
        <f>K104+K113+K118+K137+K157+K162</f>
        <v>410410</v>
      </c>
      <c r="L103" s="158"/>
      <c r="M103" s="158"/>
      <c r="N103" s="158"/>
      <c r="O103" s="158"/>
      <c r="P103" s="158"/>
    </row>
    <row r="104" spans="1:16">
      <c r="A104" s="258" t="s">
        <v>92</v>
      </c>
      <c r="B104" s="258"/>
      <c r="C104" s="160">
        <f t="shared" ref="C104:C112" si="43">SUM(D104:K104)</f>
        <v>0</v>
      </c>
      <c r="D104" s="160">
        <f>D105</f>
        <v>0</v>
      </c>
      <c r="E104" s="160">
        <f t="shared" ref="E104:K104" si="44">E105</f>
        <v>0</v>
      </c>
      <c r="F104" s="160">
        <f t="shared" si="44"/>
        <v>0</v>
      </c>
      <c r="G104" s="160">
        <f t="shared" si="44"/>
        <v>0</v>
      </c>
      <c r="H104" s="160">
        <f t="shared" si="44"/>
        <v>0</v>
      </c>
      <c r="I104" s="160">
        <f t="shared" si="44"/>
        <v>0</v>
      </c>
      <c r="J104" s="160">
        <f t="shared" si="44"/>
        <v>0</v>
      </c>
      <c r="K104" s="160">
        <f t="shared" si="44"/>
        <v>0</v>
      </c>
      <c r="L104" s="160"/>
      <c r="M104" s="160"/>
      <c r="N104" s="160"/>
      <c r="O104" s="160"/>
      <c r="P104" s="160"/>
    </row>
    <row r="105" spans="1:16">
      <c r="A105" s="167">
        <v>3</v>
      </c>
      <c r="B105" s="168" t="s">
        <v>25</v>
      </c>
      <c r="C105" s="162">
        <f t="shared" si="43"/>
        <v>0</v>
      </c>
      <c r="D105" s="162">
        <f>D106+D110</f>
        <v>0</v>
      </c>
      <c r="E105" s="162">
        <f t="shared" ref="E105:K105" si="45">E106+E110</f>
        <v>0</v>
      </c>
      <c r="F105" s="162">
        <f t="shared" si="45"/>
        <v>0</v>
      </c>
      <c r="G105" s="162">
        <f t="shared" si="45"/>
        <v>0</v>
      </c>
      <c r="H105" s="162">
        <f t="shared" si="45"/>
        <v>0</v>
      </c>
      <c r="I105" s="162">
        <f t="shared" si="45"/>
        <v>0</v>
      </c>
      <c r="J105" s="162">
        <f t="shared" si="45"/>
        <v>0</v>
      </c>
      <c r="K105" s="162">
        <f t="shared" si="45"/>
        <v>0</v>
      </c>
      <c r="L105" s="162"/>
      <c r="M105" s="162"/>
      <c r="N105" s="162"/>
      <c r="O105" s="162"/>
      <c r="P105" s="162"/>
    </row>
    <row r="106" spans="1:16">
      <c r="A106" s="169">
        <v>32</v>
      </c>
      <c r="B106" s="170" t="s">
        <v>30</v>
      </c>
      <c r="C106" s="149">
        <f t="shared" si="43"/>
        <v>0</v>
      </c>
      <c r="D106" s="149">
        <f>D107</f>
        <v>0</v>
      </c>
      <c r="E106" s="149">
        <f t="shared" ref="E106:K106" si="46">E107</f>
        <v>0</v>
      </c>
      <c r="F106" s="149">
        <f t="shared" si="46"/>
        <v>0</v>
      </c>
      <c r="G106" s="149">
        <f t="shared" si="46"/>
        <v>0</v>
      </c>
      <c r="H106" s="149">
        <f t="shared" si="46"/>
        <v>0</v>
      </c>
      <c r="I106" s="149">
        <f t="shared" si="46"/>
        <v>0</v>
      </c>
      <c r="J106" s="149">
        <f t="shared" si="46"/>
        <v>0</v>
      </c>
      <c r="K106" s="149">
        <f t="shared" si="46"/>
        <v>0</v>
      </c>
      <c r="L106" s="149"/>
      <c r="M106" s="149"/>
      <c r="N106" s="149"/>
      <c r="O106" s="149"/>
      <c r="P106" s="149"/>
    </row>
    <row r="107" spans="1:16" s="12" customFormat="1">
      <c r="A107" s="171">
        <v>323</v>
      </c>
      <c r="B107" s="172" t="s">
        <v>33</v>
      </c>
      <c r="C107" s="163">
        <f t="shared" si="43"/>
        <v>0</v>
      </c>
      <c r="D107" s="163">
        <f>D108+D109</f>
        <v>0</v>
      </c>
      <c r="E107" s="163">
        <f t="shared" ref="E107:K107" si="47">E108+E109</f>
        <v>0</v>
      </c>
      <c r="F107" s="163">
        <f t="shared" si="47"/>
        <v>0</v>
      </c>
      <c r="G107" s="163">
        <f t="shared" si="47"/>
        <v>0</v>
      </c>
      <c r="H107" s="163">
        <f t="shared" si="47"/>
        <v>0</v>
      </c>
      <c r="I107" s="163">
        <f t="shared" si="47"/>
        <v>0</v>
      </c>
      <c r="J107" s="163">
        <f t="shared" si="47"/>
        <v>0</v>
      </c>
      <c r="K107" s="163">
        <f t="shared" si="47"/>
        <v>0</v>
      </c>
      <c r="L107" s="163"/>
      <c r="M107" s="163"/>
      <c r="N107" s="163"/>
      <c r="O107" s="163"/>
      <c r="P107" s="163"/>
    </row>
    <row r="108" spans="1:16">
      <c r="A108" s="153">
        <v>3237</v>
      </c>
      <c r="B108" s="154" t="s">
        <v>63</v>
      </c>
      <c r="C108" s="152">
        <v>0</v>
      </c>
      <c r="D108" s="152"/>
      <c r="E108" s="152"/>
      <c r="F108" s="152"/>
      <c r="G108" s="152"/>
      <c r="H108" s="152">
        <v>0</v>
      </c>
      <c r="I108" s="152"/>
      <c r="J108" s="152"/>
      <c r="K108" s="152"/>
      <c r="L108" s="152"/>
      <c r="M108" s="152"/>
      <c r="N108" s="152"/>
      <c r="O108" s="152"/>
      <c r="P108" s="152"/>
    </row>
    <row r="109" spans="1:16">
      <c r="A109" s="153">
        <v>3239</v>
      </c>
      <c r="B109" s="154" t="s">
        <v>65</v>
      </c>
      <c r="C109" s="152">
        <f t="shared" si="43"/>
        <v>0</v>
      </c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>
      <c r="A110" s="169">
        <v>38</v>
      </c>
      <c r="B110" s="170" t="s">
        <v>98</v>
      </c>
      <c r="C110" s="149">
        <f t="shared" si="43"/>
        <v>0</v>
      </c>
      <c r="D110" s="149">
        <f>D111</f>
        <v>0</v>
      </c>
      <c r="E110" s="149">
        <f t="shared" ref="E110:K110" si="48">E111</f>
        <v>0</v>
      </c>
      <c r="F110" s="149">
        <f t="shared" si="48"/>
        <v>0</v>
      </c>
      <c r="G110" s="149">
        <f t="shared" si="48"/>
        <v>0</v>
      </c>
      <c r="H110" s="149">
        <f t="shared" si="48"/>
        <v>0</v>
      </c>
      <c r="I110" s="149">
        <f t="shared" si="48"/>
        <v>0</v>
      </c>
      <c r="J110" s="149">
        <f t="shared" si="48"/>
        <v>0</v>
      </c>
      <c r="K110" s="149">
        <f t="shared" si="48"/>
        <v>0</v>
      </c>
      <c r="L110" s="149"/>
      <c r="M110" s="149"/>
      <c r="N110" s="149"/>
      <c r="O110" s="149"/>
      <c r="P110" s="149"/>
    </row>
    <row r="111" spans="1:16" s="12" customFormat="1">
      <c r="A111" s="150">
        <v>383</v>
      </c>
      <c r="B111" s="151" t="s">
        <v>99</v>
      </c>
      <c r="C111" s="163">
        <f t="shared" si="43"/>
        <v>0</v>
      </c>
      <c r="D111" s="163">
        <f>D112</f>
        <v>0</v>
      </c>
      <c r="E111" s="163">
        <f t="shared" ref="E111:K111" si="49">E112</f>
        <v>0</v>
      </c>
      <c r="F111" s="163">
        <f t="shared" si="49"/>
        <v>0</v>
      </c>
      <c r="G111" s="163">
        <f t="shared" si="49"/>
        <v>0</v>
      </c>
      <c r="H111" s="163">
        <f t="shared" si="49"/>
        <v>0</v>
      </c>
      <c r="I111" s="163">
        <f t="shared" si="49"/>
        <v>0</v>
      </c>
      <c r="J111" s="163">
        <f t="shared" si="49"/>
        <v>0</v>
      </c>
      <c r="K111" s="163">
        <f t="shared" si="49"/>
        <v>0</v>
      </c>
      <c r="L111" s="163"/>
      <c r="M111" s="163"/>
      <c r="N111" s="163"/>
      <c r="O111" s="163"/>
      <c r="P111" s="163"/>
    </row>
    <row r="112" spans="1:16">
      <c r="A112" s="153">
        <v>3831</v>
      </c>
      <c r="B112" s="154" t="s">
        <v>100</v>
      </c>
      <c r="C112" s="152">
        <f t="shared" si="43"/>
        <v>0</v>
      </c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1:16">
      <c r="A113" s="258" t="s">
        <v>107</v>
      </c>
      <c r="B113" s="258"/>
      <c r="C113" s="160">
        <f t="shared" ref="C113:C118" si="50">SUM(D113:K113)</f>
        <v>4500</v>
      </c>
      <c r="D113" s="160">
        <f>D116</f>
        <v>2500</v>
      </c>
      <c r="E113" s="160">
        <f t="shared" ref="E113:K113" si="51">E116</f>
        <v>0</v>
      </c>
      <c r="F113" s="160">
        <f t="shared" si="51"/>
        <v>0</v>
      </c>
      <c r="G113" s="160">
        <f t="shared" si="51"/>
        <v>0</v>
      </c>
      <c r="H113" s="160">
        <f t="shared" si="51"/>
        <v>2000</v>
      </c>
      <c r="I113" s="160">
        <f t="shared" si="51"/>
        <v>0</v>
      </c>
      <c r="J113" s="160">
        <f t="shared" si="51"/>
        <v>0</v>
      </c>
      <c r="K113" s="160">
        <f t="shared" si="51"/>
        <v>0</v>
      </c>
      <c r="L113" s="160"/>
      <c r="M113" s="160"/>
      <c r="N113" s="160"/>
      <c r="O113" s="160"/>
      <c r="P113" s="160"/>
    </row>
    <row r="114" spans="1:16">
      <c r="A114" s="167">
        <v>3</v>
      </c>
      <c r="B114" s="168" t="s">
        <v>25</v>
      </c>
      <c r="C114" s="162">
        <f t="shared" si="50"/>
        <v>4500</v>
      </c>
      <c r="D114" s="162">
        <f t="shared" ref="D114:J114" si="52">D115</f>
        <v>2500</v>
      </c>
      <c r="E114" s="162">
        <f t="shared" si="52"/>
        <v>0</v>
      </c>
      <c r="F114" s="162">
        <f t="shared" si="52"/>
        <v>0</v>
      </c>
      <c r="G114" s="162">
        <f t="shared" si="52"/>
        <v>0</v>
      </c>
      <c r="H114" s="162">
        <f t="shared" si="52"/>
        <v>2000</v>
      </c>
      <c r="I114" s="162">
        <f t="shared" si="52"/>
        <v>0</v>
      </c>
      <c r="J114" s="162">
        <f t="shared" si="52"/>
        <v>0</v>
      </c>
      <c r="K114" s="162">
        <v>0</v>
      </c>
      <c r="L114" s="162"/>
      <c r="M114" s="162"/>
      <c r="N114" s="162"/>
      <c r="O114" s="162"/>
      <c r="P114" s="162"/>
    </row>
    <row r="115" spans="1:16">
      <c r="A115" s="169">
        <v>32</v>
      </c>
      <c r="B115" s="170" t="s">
        <v>30</v>
      </c>
      <c r="C115" s="149">
        <f t="shared" si="50"/>
        <v>4500</v>
      </c>
      <c r="D115" s="149">
        <f>D116</f>
        <v>2500</v>
      </c>
      <c r="E115" s="149">
        <f t="shared" ref="E115:J115" si="53">E116+E118+E121</f>
        <v>0</v>
      </c>
      <c r="F115" s="149"/>
      <c r="G115" s="149">
        <f t="shared" si="53"/>
        <v>0</v>
      </c>
      <c r="H115" s="149">
        <f t="shared" si="53"/>
        <v>2000</v>
      </c>
      <c r="I115" s="149">
        <f t="shared" si="53"/>
        <v>0</v>
      </c>
      <c r="J115" s="149">
        <f t="shared" si="53"/>
        <v>0</v>
      </c>
      <c r="K115" s="149">
        <v>0</v>
      </c>
      <c r="L115" s="149"/>
      <c r="M115" s="149"/>
      <c r="N115" s="149"/>
      <c r="O115" s="149"/>
      <c r="P115" s="149"/>
    </row>
    <row r="116" spans="1:16" ht="12.75" customHeight="1">
      <c r="A116" s="150">
        <v>329</v>
      </c>
      <c r="B116" s="184" t="s">
        <v>34</v>
      </c>
      <c r="C116" s="163">
        <f t="shared" si="50"/>
        <v>4500</v>
      </c>
      <c r="D116" s="163">
        <v>2500</v>
      </c>
      <c r="E116" s="163">
        <f t="shared" ref="E116:J116" si="54">SUM(E117:E121)</f>
        <v>0</v>
      </c>
      <c r="F116" s="163"/>
      <c r="G116" s="163">
        <f t="shared" si="54"/>
        <v>0</v>
      </c>
      <c r="H116" s="163">
        <v>2000</v>
      </c>
      <c r="I116" s="163">
        <f t="shared" si="54"/>
        <v>0</v>
      </c>
      <c r="J116" s="163">
        <f t="shared" si="54"/>
        <v>0</v>
      </c>
      <c r="K116" s="163">
        <v>0</v>
      </c>
      <c r="L116" s="163"/>
      <c r="M116" s="163"/>
      <c r="N116" s="163"/>
      <c r="O116" s="163"/>
      <c r="P116" s="163"/>
    </row>
    <row r="117" spans="1:16">
      <c r="A117" s="153"/>
      <c r="B117" s="185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6">
      <c r="A118" s="260" t="s">
        <v>93</v>
      </c>
      <c r="B118" s="260"/>
      <c r="C118" s="174">
        <f t="shared" si="50"/>
        <v>4650</v>
      </c>
      <c r="D118" s="174">
        <f t="shared" ref="D118:J118" si="55">D119</f>
        <v>4650</v>
      </c>
      <c r="E118" s="174">
        <f t="shared" si="55"/>
        <v>0</v>
      </c>
      <c r="F118" s="174">
        <f t="shared" si="55"/>
        <v>0</v>
      </c>
      <c r="G118" s="174">
        <f t="shared" si="55"/>
        <v>0</v>
      </c>
      <c r="H118" s="174">
        <f t="shared" si="55"/>
        <v>0</v>
      </c>
      <c r="I118" s="174">
        <f t="shared" si="55"/>
        <v>0</v>
      </c>
      <c r="J118" s="174">
        <f t="shared" si="55"/>
        <v>0</v>
      </c>
      <c r="K118" s="174">
        <v>0</v>
      </c>
      <c r="L118" s="174"/>
      <c r="M118" s="174"/>
      <c r="N118" s="174"/>
      <c r="O118" s="174"/>
      <c r="P118" s="174"/>
    </row>
    <row r="119" spans="1:16">
      <c r="A119" s="167">
        <v>3</v>
      </c>
      <c r="B119" s="168" t="s">
        <v>25</v>
      </c>
      <c r="C119" s="162">
        <f t="shared" ref="C119:C126" si="56">SUM(D119:K119)</f>
        <v>4650</v>
      </c>
      <c r="D119" s="162">
        <f t="shared" ref="D119:J119" si="57">D120</f>
        <v>4650</v>
      </c>
      <c r="E119" s="162">
        <f t="shared" si="57"/>
        <v>0</v>
      </c>
      <c r="F119" s="162">
        <f t="shared" si="57"/>
        <v>0</v>
      </c>
      <c r="G119" s="162">
        <f t="shared" si="57"/>
        <v>0</v>
      </c>
      <c r="H119" s="162">
        <f t="shared" si="57"/>
        <v>0</v>
      </c>
      <c r="I119" s="162">
        <f t="shared" si="57"/>
        <v>0</v>
      </c>
      <c r="J119" s="162">
        <f t="shared" si="57"/>
        <v>0</v>
      </c>
      <c r="K119" s="162">
        <v>0</v>
      </c>
      <c r="L119" s="162"/>
      <c r="M119" s="162"/>
      <c r="N119" s="162"/>
      <c r="O119" s="162"/>
      <c r="P119" s="162"/>
    </row>
    <row r="120" spans="1:16">
      <c r="A120" s="169">
        <v>32</v>
      </c>
      <c r="B120" s="170" t="s">
        <v>30</v>
      </c>
      <c r="C120" s="149">
        <f>C121+C123+C126</f>
        <v>4650</v>
      </c>
      <c r="D120" s="149">
        <f>D121+D123+D126</f>
        <v>4650</v>
      </c>
      <c r="E120" s="149">
        <f t="shared" ref="E120:J120" si="58">E121+E123+E126</f>
        <v>0</v>
      </c>
      <c r="F120" s="149">
        <f t="shared" si="58"/>
        <v>0</v>
      </c>
      <c r="G120" s="149">
        <f t="shared" si="58"/>
        <v>0</v>
      </c>
      <c r="H120" s="149">
        <f t="shared" si="58"/>
        <v>0</v>
      </c>
      <c r="I120" s="149">
        <f t="shared" si="58"/>
        <v>0</v>
      </c>
      <c r="J120" s="149">
        <f t="shared" si="58"/>
        <v>0</v>
      </c>
      <c r="K120" s="149">
        <v>0</v>
      </c>
      <c r="L120" s="149"/>
      <c r="M120" s="149"/>
      <c r="N120" s="149"/>
      <c r="O120" s="149"/>
      <c r="P120" s="149"/>
    </row>
    <row r="121" spans="1:16">
      <c r="A121" s="171">
        <v>322</v>
      </c>
      <c r="B121" s="172" t="s">
        <v>32</v>
      </c>
      <c r="C121" s="163">
        <f t="shared" si="56"/>
        <v>0</v>
      </c>
      <c r="D121" s="163">
        <f>D122</f>
        <v>0</v>
      </c>
      <c r="E121" s="163">
        <f t="shared" ref="E121:J121" si="59">E122</f>
        <v>0</v>
      </c>
      <c r="F121" s="163">
        <f t="shared" si="59"/>
        <v>0</v>
      </c>
      <c r="G121" s="163">
        <f t="shared" si="59"/>
        <v>0</v>
      </c>
      <c r="H121" s="163">
        <f t="shared" si="59"/>
        <v>0</v>
      </c>
      <c r="I121" s="163">
        <f t="shared" si="59"/>
        <v>0</v>
      </c>
      <c r="J121" s="163">
        <f t="shared" si="59"/>
        <v>0</v>
      </c>
      <c r="K121" s="163">
        <v>0</v>
      </c>
      <c r="L121" s="163"/>
      <c r="M121" s="163"/>
      <c r="N121" s="163"/>
      <c r="O121" s="163"/>
      <c r="P121" s="163"/>
    </row>
    <row r="122" spans="1:16">
      <c r="A122" s="153">
        <v>3221</v>
      </c>
      <c r="B122" s="154" t="s">
        <v>53</v>
      </c>
      <c r="C122" s="152">
        <f t="shared" si="56"/>
        <v>0</v>
      </c>
      <c r="D122" s="152">
        <v>0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>
      <c r="A123" s="171">
        <v>323</v>
      </c>
      <c r="B123" s="172" t="s">
        <v>33</v>
      </c>
      <c r="C123" s="163">
        <f t="shared" si="56"/>
        <v>0</v>
      </c>
      <c r="D123" s="163">
        <f>SUM(D124:D125)</f>
        <v>0</v>
      </c>
      <c r="E123" s="163">
        <f t="shared" ref="E123:J123" si="60">SUM(E124:E125)</f>
        <v>0</v>
      </c>
      <c r="F123" s="163">
        <f t="shared" si="60"/>
        <v>0</v>
      </c>
      <c r="G123" s="163">
        <f t="shared" si="60"/>
        <v>0</v>
      </c>
      <c r="H123" s="163">
        <f t="shared" si="60"/>
        <v>0</v>
      </c>
      <c r="I123" s="163">
        <f t="shared" si="60"/>
        <v>0</v>
      </c>
      <c r="J123" s="163">
        <f t="shared" si="60"/>
        <v>0</v>
      </c>
      <c r="K123" s="163">
        <v>0</v>
      </c>
      <c r="L123" s="163"/>
      <c r="M123" s="163"/>
      <c r="N123" s="163"/>
      <c r="O123" s="163"/>
      <c r="P123" s="163"/>
    </row>
    <row r="124" spans="1:16">
      <c r="A124" s="153">
        <v>3237</v>
      </c>
      <c r="B124" s="154" t="s">
        <v>63</v>
      </c>
      <c r="C124" s="163">
        <f t="shared" si="56"/>
        <v>0</v>
      </c>
      <c r="D124" s="152">
        <v>0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>
      <c r="A125" s="153">
        <v>3239</v>
      </c>
      <c r="B125" s="154" t="s">
        <v>65</v>
      </c>
      <c r="C125" s="152">
        <f t="shared" si="56"/>
        <v>0</v>
      </c>
      <c r="D125" s="152">
        <v>0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1:16">
      <c r="A126" s="150">
        <v>329</v>
      </c>
      <c r="B126" s="184" t="s">
        <v>34</v>
      </c>
      <c r="C126" s="163">
        <f t="shared" si="56"/>
        <v>4650</v>
      </c>
      <c r="D126" s="163">
        <v>4650</v>
      </c>
      <c r="E126" s="163">
        <f t="shared" ref="E126:J126" si="61">E127</f>
        <v>0</v>
      </c>
      <c r="F126" s="163">
        <f t="shared" si="61"/>
        <v>0</v>
      </c>
      <c r="G126" s="163">
        <f t="shared" si="61"/>
        <v>0</v>
      </c>
      <c r="H126" s="163">
        <f t="shared" si="61"/>
        <v>0</v>
      </c>
      <c r="I126" s="163">
        <f t="shared" si="61"/>
        <v>0</v>
      </c>
      <c r="J126" s="163">
        <f t="shared" si="61"/>
        <v>0</v>
      </c>
      <c r="K126" s="163">
        <v>0</v>
      </c>
      <c r="L126" s="163"/>
      <c r="M126" s="163"/>
      <c r="N126" s="163"/>
      <c r="O126" s="163"/>
      <c r="P126" s="163"/>
    </row>
    <row r="127" spans="1:16" ht="14.25" customHeight="1">
      <c r="A127" s="153"/>
      <c r="B127" s="154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1:16" s="183" customFormat="1" ht="11.25" hidden="1" customHeight="1">
      <c r="A128" s="264"/>
      <c r="B128" s="264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>
      <c r="A129" s="198"/>
      <c r="B129" s="194"/>
      <c r="C129" s="195"/>
      <c r="D129" s="195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1:16" s="183" customFormat="1" hidden="1">
      <c r="A130" s="196"/>
      <c r="B130" s="196"/>
      <c r="C130" s="197"/>
      <c r="D130" s="197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</row>
    <row r="131" spans="1:16" s="183" customFormat="1" hidden="1">
      <c r="A131" s="198"/>
      <c r="B131" s="196"/>
      <c r="C131" s="197"/>
      <c r="D131" s="197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</row>
    <row r="132" spans="1:16" s="202" customFormat="1">
      <c r="A132" s="258" t="s">
        <v>125</v>
      </c>
      <c r="B132" s="258"/>
      <c r="C132" s="160">
        <f t="shared" ref="C132:C136" si="62">SUM(D132:K132)</f>
        <v>0</v>
      </c>
      <c r="D132" s="160">
        <f>D135</f>
        <v>0</v>
      </c>
      <c r="E132" s="160">
        <f t="shared" ref="E132:K132" si="63">E135</f>
        <v>0</v>
      </c>
      <c r="F132" s="160">
        <f t="shared" si="63"/>
        <v>0</v>
      </c>
      <c r="G132" s="160">
        <f t="shared" si="63"/>
        <v>0</v>
      </c>
      <c r="H132" s="160"/>
      <c r="I132" s="160">
        <f t="shared" si="63"/>
        <v>0</v>
      </c>
      <c r="J132" s="160">
        <f t="shared" si="63"/>
        <v>0</v>
      </c>
      <c r="K132" s="160">
        <f t="shared" si="63"/>
        <v>0</v>
      </c>
      <c r="L132" s="160"/>
      <c r="M132" s="160"/>
      <c r="N132" s="160"/>
      <c r="O132" s="160"/>
      <c r="P132" s="160"/>
    </row>
    <row r="133" spans="1:16" s="202" customFormat="1">
      <c r="A133" s="167">
        <v>3</v>
      </c>
      <c r="B133" s="168" t="s">
        <v>25</v>
      </c>
      <c r="C133" s="162">
        <f t="shared" si="62"/>
        <v>0</v>
      </c>
      <c r="D133" s="162">
        <f t="shared" ref="D133:J133" si="64">D134</f>
        <v>0</v>
      </c>
      <c r="E133" s="162">
        <f t="shared" si="64"/>
        <v>0</v>
      </c>
      <c r="F133" s="162">
        <f t="shared" si="64"/>
        <v>0</v>
      </c>
      <c r="G133" s="162">
        <f t="shared" si="64"/>
        <v>0</v>
      </c>
      <c r="H133" s="162"/>
      <c r="I133" s="162">
        <f t="shared" si="64"/>
        <v>0</v>
      </c>
      <c r="J133" s="162">
        <f t="shared" si="64"/>
        <v>0</v>
      </c>
      <c r="K133" s="162">
        <v>0</v>
      </c>
      <c r="L133" s="162"/>
      <c r="M133" s="162"/>
      <c r="N133" s="162"/>
      <c r="O133" s="162"/>
      <c r="P133" s="162"/>
    </row>
    <row r="134" spans="1:16" s="202" customFormat="1">
      <c r="A134" s="169">
        <v>32</v>
      </c>
      <c r="B134" s="170" t="s">
        <v>30</v>
      </c>
      <c r="C134" s="149">
        <f t="shared" si="62"/>
        <v>0</v>
      </c>
      <c r="D134" s="149">
        <f>D135</f>
        <v>0</v>
      </c>
      <c r="E134" s="149">
        <f t="shared" ref="E134" si="65">E135+E137+E140</f>
        <v>0</v>
      </c>
      <c r="F134" s="149">
        <v>0</v>
      </c>
      <c r="G134" s="149">
        <f t="shared" ref="G134:J134" si="66">G135+G137+G140</f>
        <v>0</v>
      </c>
      <c r="H134" s="149"/>
      <c r="I134" s="149">
        <f t="shared" si="66"/>
        <v>0</v>
      </c>
      <c r="J134" s="149">
        <f t="shared" si="66"/>
        <v>0</v>
      </c>
      <c r="K134" s="149">
        <v>0</v>
      </c>
      <c r="L134" s="149"/>
      <c r="M134" s="149"/>
      <c r="N134" s="149"/>
      <c r="O134" s="149"/>
      <c r="P134" s="149"/>
    </row>
    <row r="135" spans="1:16" s="202" customFormat="1" ht="12.75" customHeight="1">
      <c r="A135" s="150">
        <v>329</v>
      </c>
      <c r="B135" s="184" t="s">
        <v>34</v>
      </c>
      <c r="C135" s="163">
        <f t="shared" si="62"/>
        <v>0</v>
      </c>
      <c r="D135" s="163">
        <f>D136</f>
        <v>0</v>
      </c>
      <c r="E135" s="163">
        <f t="shared" ref="E135" si="67">SUM(E136:E140)</f>
        <v>0</v>
      </c>
      <c r="F135" s="163">
        <v>0</v>
      </c>
      <c r="G135" s="163">
        <f t="shared" ref="G135:J135" si="68">SUM(G136:G140)</f>
        <v>0</v>
      </c>
      <c r="H135" s="163"/>
      <c r="I135" s="163">
        <f t="shared" si="68"/>
        <v>0</v>
      </c>
      <c r="J135" s="163">
        <f t="shared" si="68"/>
        <v>0</v>
      </c>
      <c r="K135" s="163">
        <v>0</v>
      </c>
      <c r="L135" s="163"/>
      <c r="M135" s="163"/>
      <c r="N135" s="163"/>
      <c r="O135" s="163"/>
      <c r="P135" s="163"/>
    </row>
    <row r="136" spans="1:16" s="202" customFormat="1">
      <c r="A136" s="153">
        <v>3299</v>
      </c>
      <c r="B136" s="185" t="s">
        <v>34</v>
      </c>
      <c r="C136" s="152">
        <f t="shared" si="62"/>
        <v>0</v>
      </c>
      <c r="D136" s="152">
        <v>0</v>
      </c>
      <c r="E136" s="152"/>
      <c r="F136" s="152">
        <v>0</v>
      </c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1:16" ht="26.25" customHeight="1">
      <c r="A137" s="256" t="s">
        <v>101</v>
      </c>
      <c r="B137" s="257"/>
      <c r="C137" s="174">
        <f>C138</f>
        <v>8000</v>
      </c>
      <c r="D137" s="174">
        <f t="shared" ref="D137:J137" si="69">D138</f>
        <v>0</v>
      </c>
      <c r="E137" s="174">
        <f t="shared" si="69"/>
        <v>0</v>
      </c>
      <c r="F137" s="174">
        <f t="shared" si="69"/>
        <v>0</v>
      </c>
      <c r="G137" s="174">
        <f t="shared" si="69"/>
        <v>0</v>
      </c>
      <c r="H137" s="174">
        <f t="shared" si="69"/>
        <v>268700</v>
      </c>
      <c r="I137" s="174">
        <f>I138</f>
        <v>0</v>
      </c>
      <c r="J137" s="174">
        <f t="shared" si="69"/>
        <v>0</v>
      </c>
      <c r="K137" s="174">
        <v>0</v>
      </c>
      <c r="L137" s="174"/>
      <c r="M137" s="174"/>
      <c r="N137" s="174"/>
      <c r="O137" s="174"/>
      <c r="P137" s="174"/>
    </row>
    <row r="138" spans="1:16" ht="12.75" customHeight="1">
      <c r="A138" s="167">
        <v>3</v>
      </c>
      <c r="B138" s="168" t="s">
        <v>25</v>
      </c>
      <c r="C138" s="162">
        <f>C139+C147</f>
        <v>8000</v>
      </c>
      <c r="D138" s="162">
        <f t="shared" ref="D138:J138" si="70">D139+D147</f>
        <v>0</v>
      </c>
      <c r="E138" s="162">
        <f t="shared" si="70"/>
        <v>0</v>
      </c>
      <c r="F138" s="162">
        <f t="shared" si="70"/>
        <v>0</v>
      </c>
      <c r="G138" s="162">
        <f t="shared" si="70"/>
        <v>0</v>
      </c>
      <c r="H138" s="162">
        <f t="shared" si="70"/>
        <v>268700</v>
      </c>
      <c r="I138" s="162">
        <f t="shared" si="70"/>
        <v>0</v>
      </c>
      <c r="J138" s="162">
        <f t="shared" si="70"/>
        <v>0</v>
      </c>
      <c r="K138" s="162">
        <v>0</v>
      </c>
      <c r="L138" s="149"/>
      <c r="M138" s="162">
        <v>0</v>
      </c>
      <c r="N138" s="162"/>
      <c r="O138" s="149"/>
      <c r="P138" s="162"/>
    </row>
    <row r="139" spans="1:16" ht="12.75" customHeight="1">
      <c r="A139" s="147">
        <v>31</v>
      </c>
      <c r="B139" s="148" t="s">
        <v>26</v>
      </c>
      <c r="C139" s="149">
        <f>C140+C142+C144</f>
        <v>0</v>
      </c>
      <c r="D139" s="149">
        <f t="shared" ref="D139:I139" si="71">D140+D144</f>
        <v>0</v>
      </c>
      <c r="E139" s="149">
        <f t="shared" si="71"/>
        <v>0</v>
      </c>
      <c r="F139" s="149">
        <f t="shared" si="71"/>
        <v>0</v>
      </c>
      <c r="G139" s="149">
        <f t="shared" si="71"/>
        <v>0</v>
      </c>
      <c r="H139" s="149">
        <f>H140+H142+H144</f>
        <v>260700</v>
      </c>
      <c r="I139" s="149">
        <f t="shared" si="71"/>
        <v>0</v>
      </c>
      <c r="J139" s="149">
        <f>J140+J144</f>
        <v>0</v>
      </c>
      <c r="K139" s="149">
        <v>0</v>
      </c>
      <c r="L139" s="149"/>
      <c r="M139" s="149"/>
      <c r="N139" s="149"/>
      <c r="O139" s="149"/>
      <c r="P139" s="149"/>
    </row>
    <row r="140" spans="1:16" ht="12.75" customHeight="1">
      <c r="A140" s="150">
        <v>311</v>
      </c>
      <c r="B140" s="151" t="s">
        <v>27</v>
      </c>
      <c r="C140" s="163">
        <f>C141</f>
        <v>0</v>
      </c>
      <c r="D140" s="163">
        <f t="shared" ref="D140:J140" si="72">D141</f>
        <v>0</v>
      </c>
      <c r="E140" s="163">
        <f t="shared" si="72"/>
        <v>0</v>
      </c>
      <c r="F140" s="163">
        <f t="shared" si="72"/>
        <v>0</v>
      </c>
      <c r="G140" s="163">
        <f t="shared" si="72"/>
        <v>0</v>
      </c>
      <c r="H140" s="163">
        <v>207500</v>
      </c>
      <c r="I140" s="163">
        <f t="shared" si="72"/>
        <v>0</v>
      </c>
      <c r="J140" s="163">
        <f t="shared" si="72"/>
        <v>0</v>
      </c>
      <c r="K140" s="163">
        <v>0</v>
      </c>
      <c r="L140" s="163"/>
      <c r="M140" s="163"/>
      <c r="N140" s="163"/>
      <c r="O140" s="163"/>
      <c r="P140" s="163"/>
    </row>
    <row r="141" spans="1:16" ht="12.75" customHeight="1">
      <c r="A141" s="153"/>
      <c r="B141" s="154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1:16" ht="12.75" customHeight="1">
      <c r="A142" s="150">
        <v>312</v>
      </c>
      <c r="B142" s="151" t="s">
        <v>28</v>
      </c>
      <c r="C142" s="163">
        <f>C143</f>
        <v>0</v>
      </c>
      <c r="D142" s="152"/>
      <c r="E142" s="152"/>
      <c r="F142" s="152"/>
      <c r="G142" s="152"/>
      <c r="H142" s="163">
        <v>18800</v>
      </c>
      <c r="I142" s="152"/>
      <c r="J142" s="152"/>
      <c r="K142" s="152"/>
      <c r="L142" s="163"/>
      <c r="M142" s="163"/>
      <c r="N142" s="152"/>
      <c r="O142" s="163"/>
      <c r="P142" s="163"/>
    </row>
    <row r="143" spans="1:16" ht="12.75" customHeight="1">
      <c r="A143" s="153"/>
      <c r="B143" s="154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1:16" ht="12.75" customHeight="1">
      <c r="A144" s="150">
        <v>313</v>
      </c>
      <c r="B144" s="151" t="s">
        <v>29</v>
      </c>
      <c r="C144" s="163">
        <f>SUM(C145:C146)</f>
        <v>0</v>
      </c>
      <c r="D144" s="163">
        <f t="shared" ref="D144:I144" si="73">SUM(D145:D146)</f>
        <v>0</v>
      </c>
      <c r="E144" s="163">
        <f t="shared" si="73"/>
        <v>0</v>
      </c>
      <c r="F144" s="163">
        <f t="shared" si="73"/>
        <v>0</v>
      </c>
      <c r="G144" s="163">
        <f t="shared" si="73"/>
        <v>0</v>
      </c>
      <c r="H144" s="163">
        <v>34400</v>
      </c>
      <c r="I144" s="163">
        <f t="shared" si="73"/>
        <v>0</v>
      </c>
      <c r="J144" s="163">
        <f>SUM(J145:J146)</f>
        <v>0</v>
      </c>
      <c r="K144" s="163">
        <v>0</v>
      </c>
      <c r="L144" s="163"/>
      <c r="M144" s="163"/>
      <c r="N144" s="163"/>
      <c r="O144" s="163"/>
      <c r="P144" s="163"/>
    </row>
    <row r="145" spans="1:16" ht="12.75" customHeight="1">
      <c r="A145" s="153"/>
      <c r="B145" s="154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1:16" ht="12.75" customHeight="1">
      <c r="A146" s="153"/>
      <c r="B146" s="154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1:16" ht="12.75" customHeight="1">
      <c r="A147" s="147">
        <v>32</v>
      </c>
      <c r="B147" s="148" t="s">
        <v>30</v>
      </c>
      <c r="C147" s="149">
        <f>C148</f>
        <v>8000</v>
      </c>
      <c r="D147" s="149">
        <f t="shared" ref="D147:J147" si="74">D148</f>
        <v>0</v>
      </c>
      <c r="E147" s="149">
        <f t="shared" si="74"/>
        <v>0</v>
      </c>
      <c r="F147" s="149">
        <f t="shared" si="74"/>
        <v>0</v>
      </c>
      <c r="G147" s="149">
        <f t="shared" si="74"/>
        <v>0</v>
      </c>
      <c r="H147" s="149">
        <f t="shared" si="74"/>
        <v>8000</v>
      </c>
      <c r="I147" s="149">
        <f t="shared" si="74"/>
        <v>0</v>
      </c>
      <c r="J147" s="149">
        <f t="shared" si="74"/>
        <v>0</v>
      </c>
      <c r="K147" s="149">
        <v>0</v>
      </c>
      <c r="L147" s="149"/>
      <c r="M147" s="149"/>
      <c r="N147" s="149"/>
      <c r="O147" s="149"/>
      <c r="P147" s="149"/>
    </row>
    <row r="148" spans="1:16" ht="12.75" customHeight="1">
      <c r="A148" s="150">
        <v>321</v>
      </c>
      <c r="B148" s="151" t="s">
        <v>31</v>
      </c>
      <c r="C148" s="152">
        <f t="shared" ref="C148" si="75">SUM(D148:K148)</f>
        <v>8000</v>
      </c>
      <c r="D148" s="163">
        <f t="shared" ref="D148:J148" si="76">D149</f>
        <v>0</v>
      </c>
      <c r="E148" s="163">
        <f t="shared" si="76"/>
        <v>0</v>
      </c>
      <c r="F148" s="163">
        <f t="shared" si="76"/>
        <v>0</v>
      </c>
      <c r="G148" s="163">
        <f t="shared" si="76"/>
        <v>0</v>
      </c>
      <c r="H148" s="163">
        <v>8000</v>
      </c>
      <c r="I148" s="163">
        <f t="shared" si="76"/>
        <v>0</v>
      </c>
      <c r="J148" s="163">
        <f t="shared" si="76"/>
        <v>0</v>
      </c>
      <c r="K148" s="163">
        <v>0</v>
      </c>
      <c r="L148" s="163"/>
      <c r="M148" s="163"/>
      <c r="N148" s="163"/>
      <c r="O148" s="163"/>
      <c r="P148" s="163"/>
    </row>
    <row r="149" spans="1:16" ht="12.75" customHeight="1">
      <c r="A149" s="153"/>
      <c r="B149" s="154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1:16" s="217" customFormat="1" ht="17.25" customHeight="1">
      <c r="A150" s="265" t="s">
        <v>129</v>
      </c>
      <c r="B150" s="266"/>
      <c r="C150" s="174">
        <f>C151</f>
        <v>0</v>
      </c>
      <c r="D150" s="174">
        <f t="shared" ref="D150" si="77">D151</f>
        <v>0</v>
      </c>
      <c r="E150" s="203"/>
      <c r="F150" s="203"/>
      <c r="G150" s="174">
        <f t="shared" ref="G150" si="78">G151</f>
        <v>0</v>
      </c>
      <c r="H150" s="203"/>
      <c r="I150" s="203"/>
      <c r="J150" s="203"/>
      <c r="K150" s="203"/>
      <c r="L150" s="203"/>
      <c r="M150" s="203"/>
      <c r="N150" s="203"/>
      <c r="O150" s="203"/>
      <c r="P150" s="203"/>
    </row>
    <row r="151" spans="1:16" s="217" customFormat="1" ht="17.25" customHeight="1">
      <c r="A151" s="161">
        <v>3</v>
      </c>
      <c r="B151" s="219" t="s">
        <v>82</v>
      </c>
      <c r="C151" s="162">
        <f>C152</f>
        <v>0</v>
      </c>
      <c r="D151" s="162">
        <f t="shared" ref="D151" si="79">D152+D160</f>
        <v>0</v>
      </c>
      <c r="E151" s="213"/>
      <c r="F151" s="213"/>
      <c r="G151" s="162">
        <f t="shared" ref="G151" si="80">G152+G160</f>
        <v>0</v>
      </c>
      <c r="H151" s="213"/>
      <c r="I151" s="213"/>
      <c r="J151" s="213"/>
      <c r="K151" s="213"/>
      <c r="L151" s="213"/>
      <c r="M151" s="213"/>
      <c r="N151" s="213"/>
      <c r="O151" s="213"/>
      <c r="P151" s="213"/>
    </row>
    <row r="152" spans="1:16" s="217" customFormat="1" ht="17.25" customHeight="1">
      <c r="A152" s="148">
        <v>32</v>
      </c>
      <c r="B152" s="218" t="s">
        <v>130</v>
      </c>
      <c r="C152" s="149">
        <f>C153</f>
        <v>0</v>
      </c>
      <c r="D152" s="149">
        <f t="shared" ref="D152" si="81">D153</f>
        <v>0</v>
      </c>
      <c r="E152" s="207"/>
      <c r="F152" s="207"/>
      <c r="G152" s="149">
        <f t="shared" ref="G152" si="82">G153</f>
        <v>0</v>
      </c>
      <c r="H152" s="207"/>
      <c r="I152" s="207"/>
      <c r="J152" s="207"/>
      <c r="K152" s="207"/>
      <c r="L152" s="207"/>
      <c r="M152" s="207"/>
      <c r="N152" s="207"/>
      <c r="O152" s="207"/>
      <c r="P152" s="207"/>
    </row>
    <row r="153" spans="1:16" s="217" customFormat="1" ht="17.25" customHeight="1">
      <c r="A153" s="151">
        <v>329</v>
      </c>
      <c r="B153" s="184" t="s">
        <v>130</v>
      </c>
      <c r="C153" s="163">
        <f>C154</f>
        <v>0</v>
      </c>
      <c r="D153" s="152"/>
      <c r="E153" s="152"/>
      <c r="F153" s="152"/>
      <c r="G153" s="152">
        <v>0</v>
      </c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1:16" s="217" customFormat="1" ht="12.75" customHeight="1">
      <c r="A154" s="154"/>
      <c r="B154" s="185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1:16" s="217" customFormat="1" ht="12.75" hidden="1" customHeight="1">
      <c r="A155" s="209"/>
      <c r="B155" s="210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1:16" s="217" customFormat="1" ht="12.75" hidden="1" customHeight="1">
      <c r="A156" s="209"/>
      <c r="B156" s="210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1:16" ht="26.25" customHeight="1">
      <c r="A157" s="256" t="s">
        <v>106</v>
      </c>
      <c r="B157" s="257"/>
      <c r="C157" s="174">
        <f>C158</f>
        <v>95000</v>
      </c>
      <c r="D157" s="174">
        <f t="shared" ref="D157:J157" si="83">D158</f>
        <v>0</v>
      </c>
      <c r="E157" s="174">
        <f t="shared" si="83"/>
        <v>0</v>
      </c>
      <c r="F157" s="174">
        <f t="shared" si="83"/>
        <v>0</v>
      </c>
      <c r="G157" s="174">
        <f t="shared" si="83"/>
        <v>0</v>
      </c>
      <c r="H157" s="174">
        <f t="shared" si="83"/>
        <v>0</v>
      </c>
      <c r="I157" s="174">
        <f>I158</f>
        <v>0</v>
      </c>
      <c r="J157" s="174">
        <f t="shared" si="83"/>
        <v>95000</v>
      </c>
      <c r="K157" s="174">
        <v>0</v>
      </c>
      <c r="L157" s="174"/>
      <c r="M157" s="174"/>
      <c r="N157" s="174"/>
      <c r="O157" s="174"/>
      <c r="P157" s="174"/>
    </row>
    <row r="158" spans="1:16" ht="12.75" customHeight="1">
      <c r="A158" s="167">
        <v>3</v>
      </c>
      <c r="B158" s="168" t="s">
        <v>25</v>
      </c>
      <c r="C158" s="162">
        <f>C159</f>
        <v>95000</v>
      </c>
      <c r="D158" s="162">
        <f t="shared" ref="D158:J158" si="84">D159+D166</f>
        <v>0</v>
      </c>
      <c r="E158" s="162">
        <f t="shared" si="84"/>
        <v>0</v>
      </c>
      <c r="F158" s="162">
        <f t="shared" si="84"/>
        <v>0</v>
      </c>
      <c r="G158" s="162">
        <f t="shared" si="84"/>
        <v>0</v>
      </c>
      <c r="H158" s="162">
        <f t="shared" si="84"/>
        <v>0</v>
      </c>
      <c r="I158" s="162">
        <f t="shared" si="84"/>
        <v>0</v>
      </c>
      <c r="J158" s="162">
        <f t="shared" si="84"/>
        <v>95000</v>
      </c>
      <c r="K158" s="162">
        <v>0</v>
      </c>
      <c r="L158" s="162"/>
      <c r="M158" s="162"/>
      <c r="N158" s="162"/>
      <c r="O158" s="162"/>
      <c r="P158" s="162"/>
    </row>
    <row r="159" spans="1:16" ht="12.75" customHeight="1">
      <c r="A159" s="147">
        <v>32</v>
      </c>
      <c r="B159" s="170" t="s">
        <v>30</v>
      </c>
      <c r="C159" s="149">
        <f>C160</f>
        <v>95000</v>
      </c>
      <c r="D159" s="149"/>
      <c r="E159" s="149"/>
      <c r="F159" s="149">
        <f t="shared" ref="F159:I159" si="85">F161+F163</f>
        <v>0</v>
      </c>
      <c r="G159" s="149">
        <f t="shared" si="85"/>
        <v>0</v>
      </c>
      <c r="H159" s="149">
        <f t="shared" si="85"/>
        <v>0</v>
      </c>
      <c r="I159" s="149">
        <f t="shared" si="85"/>
        <v>0</v>
      </c>
      <c r="J159" s="149">
        <f>J160</f>
        <v>95000</v>
      </c>
      <c r="K159" s="149">
        <v>0</v>
      </c>
      <c r="L159" s="149"/>
      <c r="M159" s="149"/>
      <c r="N159" s="149"/>
      <c r="O159" s="149"/>
      <c r="P159" s="149"/>
    </row>
    <row r="160" spans="1:16" s="183" customFormat="1" ht="12.75" customHeight="1">
      <c r="A160" s="180">
        <v>324</v>
      </c>
      <c r="B160" s="181" t="s">
        <v>66</v>
      </c>
      <c r="C160" s="182">
        <f>SUM(D160:K160)</f>
        <v>95000</v>
      </c>
      <c r="D160" s="182"/>
      <c r="E160" s="182"/>
      <c r="F160" s="182"/>
      <c r="G160" s="182"/>
      <c r="H160" s="182"/>
      <c r="I160" s="182"/>
      <c r="J160" s="182">
        <v>95000</v>
      </c>
      <c r="K160" s="182"/>
      <c r="L160" s="182"/>
      <c r="M160" s="182"/>
      <c r="N160" s="182"/>
      <c r="O160" s="182"/>
      <c r="P160" s="182"/>
    </row>
    <row r="161" spans="1:30" ht="12.75" customHeight="1">
      <c r="A161" s="153"/>
      <c r="B161" s="179"/>
      <c r="C161" s="186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1:30">
      <c r="A162" s="260" t="s">
        <v>110</v>
      </c>
      <c r="B162" s="260"/>
      <c r="C162" s="174">
        <f>C163</f>
        <v>460410</v>
      </c>
      <c r="D162" s="174">
        <f>D163</f>
        <v>50000</v>
      </c>
      <c r="E162" s="174">
        <f t="shared" ref="D162:J163" si="86">E163</f>
        <v>0</v>
      </c>
      <c r="F162" s="174">
        <f t="shared" si="86"/>
        <v>0</v>
      </c>
      <c r="G162" s="174">
        <f t="shared" si="86"/>
        <v>0</v>
      </c>
      <c r="H162" s="174">
        <f t="shared" si="86"/>
        <v>0</v>
      </c>
      <c r="I162" s="174">
        <f t="shared" si="86"/>
        <v>0</v>
      </c>
      <c r="J162" s="174">
        <f t="shared" si="86"/>
        <v>0</v>
      </c>
      <c r="K162" s="174">
        <f>K163</f>
        <v>410410</v>
      </c>
      <c r="L162" s="174"/>
      <c r="M162" s="174"/>
      <c r="N162" s="174"/>
      <c r="O162" s="174"/>
      <c r="P162" s="174"/>
    </row>
    <row r="163" spans="1:30">
      <c r="A163" s="167">
        <v>3</v>
      </c>
      <c r="B163" s="168" t="s">
        <v>25</v>
      </c>
      <c r="C163" s="162">
        <f>C164</f>
        <v>460410</v>
      </c>
      <c r="D163" s="162">
        <f t="shared" si="86"/>
        <v>50000</v>
      </c>
      <c r="E163" s="162">
        <f t="shared" si="86"/>
        <v>0</v>
      </c>
      <c r="F163" s="162">
        <f t="shared" si="86"/>
        <v>0</v>
      </c>
      <c r="G163" s="162">
        <f t="shared" si="86"/>
        <v>0</v>
      </c>
      <c r="H163" s="162">
        <f t="shared" si="86"/>
        <v>0</v>
      </c>
      <c r="I163" s="162">
        <f t="shared" si="86"/>
        <v>0</v>
      </c>
      <c r="J163" s="162">
        <f t="shared" si="86"/>
        <v>0</v>
      </c>
      <c r="K163" s="162">
        <f>K164</f>
        <v>410410</v>
      </c>
      <c r="L163" s="162"/>
      <c r="M163" s="162"/>
      <c r="N163" s="162"/>
      <c r="O163" s="162"/>
      <c r="P163" s="162"/>
    </row>
    <row r="164" spans="1:30">
      <c r="A164" s="169">
        <v>32</v>
      </c>
      <c r="B164" s="170" t="s">
        <v>30</v>
      </c>
      <c r="C164" s="149">
        <f>SUM(D164:K164)</f>
        <v>460410</v>
      </c>
      <c r="D164" s="149">
        <f>D165+D171</f>
        <v>50000</v>
      </c>
      <c r="E164" s="149"/>
      <c r="F164" s="149"/>
      <c r="G164" s="149"/>
      <c r="H164" s="149"/>
      <c r="I164" s="149"/>
      <c r="J164" s="149">
        <f>J165+J171+J197</f>
        <v>0</v>
      </c>
      <c r="K164" s="149">
        <f>K165+K171+K167+K169+K173</f>
        <v>410410</v>
      </c>
      <c r="L164" s="149"/>
      <c r="M164" s="149"/>
      <c r="N164" s="149"/>
      <c r="O164" s="149"/>
      <c r="P164" s="149"/>
    </row>
    <row r="165" spans="1:30" ht="12.75" customHeight="1">
      <c r="A165" s="150">
        <v>321</v>
      </c>
      <c r="B165" s="151" t="s">
        <v>31</v>
      </c>
      <c r="C165" s="182">
        <f>SUM(D165:K165)</f>
        <v>358250</v>
      </c>
      <c r="D165" s="163">
        <v>0</v>
      </c>
      <c r="E165" s="163">
        <f t="shared" ref="E165:J165" si="87">E166+E171+E172</f>
        <v>0</v>
      </c>
      <c r="F165" s="163">
        <f t="shared" si="87"/>
        <v>0</v>
      </c>
      <c r="G165" s="163">
        <f t="shared" si="87"/>
        <v>0</v>
      </c>
      <c r="H165" s="163">
        <f t="shared" si="87"/>
        <v>0</v>
      </c>
      <c r="I165" s="163">
        <f t="shared" si="87"/>
        <v>0</v>
      </c>
      <c r="J165" s="163">
        <f t="shared" si="87"/>
        <v>0</v>
      </c>
      <c r="K165" s="163">
        <v>358250</v>
      </c>
      <c r="L165" s="163"/>
      <c r="M165" s="163"/>
      <c r="N165" s="163"/>
      <c r="O165" s="163"/>
      <c r="P165" s="163"/>
    </row>
    <row r="166" spans="1:30" ht="12.75" customHeight="1">
      <c r="A166" s="153"/>
      <c r="B166" s="154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1:30" s="12" customFormat="1" ht="12.75" customHeight="1">
      <c r="A167" s="150">
        <v>322</v>
      </c>
      <c r="B167" s="172" t="s">
        <v>32</v>
      </c>
      <c r="C167" s="163">
        <f t="shared" ref="C167:C169" si="88">SUM(D167:K167)</f>
        <v>3510</v>
      </c>
      <c r="D167" s="163"/>
      <c r="E167" s="163"/>
      <c r="F167" s="163"/>
      <c r="G167" s="163"/>
      <c r="H167" s="163"/>
      <c r="I167" s="163"/>
      <c r="J167" s="163"/>
      <c r="K167" s="163">
        <v>3510</v>
      </c>
      <c r="L167" s="163"/>
      <c r="M167" s="163"/>
      <c r="N167" s="163"/>
      <c r="O167" s="163"/>
      <c r="P167" s="163"/>
    </row>
    <row r="168" spans="1:30" s="208" customFormat="1" ht="12.75" customHeight="1">
      <c r="A168" s="153"/>
      <c r="B168" s="154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1:30" s="12" customFormat="1" ht="12.75" customHeight="1">
      <c r="A169" s="150">
        <v>323</v>
      </c>
      <c r="B169" s="172" t="s">
        <v>33</v>
      </c>
      <c r="C169" s="163">
        <f t="shared" si="88"/>
        <v>5100</v>
      </c>
      <c r="D169" s="163"/>
      <c r="E169" s="163"/>
      <c r="F169" s="163"/>
      <c r="G169" s="163"/>
      <c r="H169" s="163"/>
      <c r="I169" s="163"/>
      <c r="J169" s="163"/>
      <c r="K169" s="163">
        <v>5100</v>
      </c>
      <c r="L169" s="163"/>
      <c r="M169" s="163"/>
      <c r="N169" s="163"/>
      <c r="O169" s="163"/>
      <c r="P169" s="163"/>
    </row>
    <row r="170" spans="1:30" s="208" customFormat="1" ht="12.75" customHeight="1">
      <c r="A170" s="153"/>
      <c r="B170" s="154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1:30" ht="26.25" customHeight="1">
      <c r="A171" s="150">
        <v>329</v>
      </c>
      <c r="B171" s="151" t="s">
        <v>34</v>
      </c>
      <c r="C171" s="182">
        <f>SUM(D171:K171)</f>
        <v>92000</v>
      </c>
      <c r="D171" s="163">
        <v>50000</v>
      </c>
      <c r="E171" s="163"/>
      <c r="F171" s="163"/>
      <c r="G171" s="163"/>
      <c r="H171" s="163"/>
      <c r="I171" s="163"/>
      <c r="J171" s="163">
        <f t="shared" ref="J171" si="89">SUM(J172:J199)</f>
        <v>0</v>
      </c>
      <c r="K171" s="163">
        <v>42000</v>
      </c>
      <c r="L171" s="163"/>
      <c r="M171" s="163"/>
      <c r="N171" s="163"/>
      <c r="O171" s="163"/>
      <c r="P171" s="163"/>
    </row>
    <row r="172" spans="1:30" ht="12.75" customHeight="1">
      <c r="A172" s="153"/>
      <c r="B172" s="154"/>
      <c r="C172" s="18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1:30" s="12" customFormat="1" ht="12.75" customHeight="1">
      <c r="A173" s="223">
        <v>382</v>
      </c>
      <c r="B173" s="224" t="s">
        <v>126</v>
      </c>
      <c r="C173" s="182">
        <f t="shared" ref="C173:C185" si="90">SUM(D173:K173)</f>
        <v>1550</v>
      </c>
      <c r="D173" s="163">
        <v>0</v>
      </c>
      <c r="E173" s="163"/>
      <c r="F173" s="163"/>
      <c r="G173" s="163"/>
      <c r="H173" s="163"/>
      <c r="I173" s="163"/>
      <c r="J173" s="163"/>
      <c r="K173" s="163">
        <v>1550</v>
      </c>
      <c r="L173" s="163"/>
      <c r="M173" s="163"/>
      <c r="N173" s="163"/>
      <c r="O173" s="163"/>
      <c r="P173" s="163"/>
    </row>
    <row r="174" spans="1:30" s="208" customFormat="1" ht="12.75" customHeight="1">
      <c r="A174" s="209"/>
      <c r="B174" s="210"/>
      <c r="C174" s="18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1:30" s="211" customFormat="1" ht="54" customHeight="1">
      <c r="A175" s="272" t="s">
        <v>127</v>
      </c>
      <c r="B175" s="273"/>
      <c r="C175" s="174">
        <f>C176</f>
        <v>9940</v>
      </c>
      <c r="D175" s="174">
        <f>D176</f>
        <v>9940</v>
      </c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</row>
    <row r="176" spans="1:30" s="215" customFormat="1" ht="12.75" customHeight="1">
      <c r="A176" s="167">
        <v>3</v>
      </c>
      <c r="B176" s="168" t="s">
        <v>25</v>
      </c>
      <c r="C176" s="162">
        <f>SUM(D176:K176)</f>
        <v>9940</v>
      </c>
      <c r="D176" s="162">
        <f t="shared" ref="D176" si="91">D177</f>
        <v>9940</v>
      </c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</row>
    <row r="177" spans="1:30" s="214" customFormat="1" ht="12.75" customHeight="1">
      <c r="A177" s="169">
        <v>32</v>
      </c>
      <c r="B177" s="170" t="s">
        <v>30</v>
      </c>
      <c r="C177" s="149">
        <f>SUM(D177:K177)</f>
        <v>9940</v>
      </c>
      <c r="D177" s="213">
        <f>D178+D180+D182+D185</f>
        <v>9940</v>
      </c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</row>
    <row r="178" spans="1:30" s="183" customFormat="1" ht="12.75" customHeight="1">
      <c r="A178" s="150">
        <v>311</v>
      </c>
      <c r="B178" s="184" t="s">
        <v>128</v>
      </c>
      <c r="C178" s="182">
        <f t="shared" si="90"/>
        <v>6730</v>
      </c>
      <c r="D178" s="186">
        <v>6730</v>
      </c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</row>
    <row r="179" spans="1:30" s="183" customFormat="1" ht="12.75" customHeight="1">
      <c r="A179" s="153"/>
      <c r="B179" s="185"/>
      <c r="C179" s="182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</row>
    <row r="180" spans="1:30" s="183" customFormat="1" ht="12.75" customHeight="1">
      <c r="A180" s="150">
        <v>312</v>
      </c>
      <c r="B180" s="184" t="s">
        <v>28</v>
      </c>
      <c r="C180" s="182">
        <f t="shared" si="90"/>
        <v>210</v>
      </c>
      <c r="D180" s="186">
        <v>210</v>
      </c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</row>
    <row r="181" spans="1:30" s="183" customFormat="1" ht="12.75" customHeight="1">
      <c r="A181" s="153"/>
      <c r="B181" s="185"/>
      <c r="C181" s="182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</row>
    <row r="182" spans="1:30" s="183" customFormat="1" ht="12.75" customHeight="1">
      <c r="A182" s="150">
        <v>313</v>
      </c>
      <c r="B182" s="184" t="s">
        <v>29</v>
      </c>
      <c r="C182" s="182">
        <f t="shared" si="90"/>
        <v>950</v>
      </c>
      <c r="D182" s="186">
        <v>950</v>
      </c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</row>
    <row r="183" spans="1:30" s="183" customFormat="1" ht="12.75" customHeight="1">
      <c r="A183" s="153"/>
      <c r="B183" s="185"/>
      <c r="C183" s="182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</row>
    <row r="184" spans="1:30" s="183" customFormat="1" ht="12.75" customHeight="1">
      <c r="A184" s="153"/>
      <c r="B184" s="185"/>
      <c r="C184" s="182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</row>
    <row r="185" spans="1:30" s="183" customFormat="1" ht="12.75" customHeight="1">
      <c r="A185" s="150">
        <v>32</v>
      </c>
      <c r="B185" s="184" t="s">
        <v>30</v>
      </c>
      <c r="C185" s="182">
        <f t="shared" si="90"/>
        <v>2050</v>
      </c>
      <c r="D185" s="186">
        <f>D186</f>
        <v>2050</v>
      </c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</row>
    <row r="186" spans="1:30" s="183" customFormat="1" ht="12.75" customHeight="1">
      <c r="A186" s="150">
        <v>321</v>
      </c>
      <c r="B186" s="184" t="s">
        <v>31</v>
      </c>
      <c r="C186" s="182">
        <f t="shared" ref="C186" si="92">SUM(D186:K186)</f>
        <v>2050</v>
      </c>
      <c r="D186" s="186">
        <v>2050</v>
      </c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</row>
    <row r="187" spans="1:30" s="214" customFormat="1" ht="12.75" customHeight="1">
      <c r="A187" s="153"/>
      <c r="B187" s="185"/>
      <c r="C187" s="182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</row>
    <row r="188" spans="1:30" s="214" customFormat="1" ht="0.75" customHeight="1">
      <c r="A188" s="216"/>
      <c r="B188" s="216"/>
      <c r="C188" s="182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</row>
    <row r="189" spans="1:30" s="183" customFormat="1" ht="12.75" hidden="1" customHeight="1">
      <c r="A189" s="216"/>
      <c r="B189" s="212"/>
      <c r="C189" s="182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</row>
    <row r="190" spans="1:30" s="183" customFormat="1" ht="12.75" hidden="1" customHeight="1">
      <c r="A190" s="216"/>
      <c r="B190" s="212"/>
      <c r="C190" s="182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</row>
    <row r="191" spans="1:30" s="202" customFormat="1" ht="12.75" customHeight="1">
      <c r="A191" s="270" t="s">
        <v>122</v>
      </c>
      <c r="B191" s="271"/>
      <c r="C191" s="174">
        <f>C192</f>
        <v>137300</v>
      </c>
      <c r="D191" s="174">
        <f t="shared" ref="D191:E191" si="93">D192</f>
        <v>99300</v>
      </c>
      <c r="E191" s="174">
        <f t="shared" si="93"/>
        <v>38000</v>
      </c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</row>
    <row r="192" spans="1:30" s="202" customFormat="1" ht="12.75" customHeight="1">
      <c r="A192" s="167">
        <v>3</v>
      </c>
      <c r="B192" s="168" t="s">
        <v>25</v>
      </c>
      <c r="C192" s="162">
        <f>SUM(D192:K192)</f>
        <v>137300</v>
      </c>
      <c r="D192" s="162">
        <f t="shared" ref="D192:E192" si="94">D193</f>
        <v>99300</v>
      </c>
      <c r="E192" s="162">
        <f t="shared" si="94"/>
        <v>38000</v>
      </c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</row>
    <row r="193" spans="1:16" s="202" customFormat="1" ht="12.75" customHeight="1">
      <c r="A193" s="205">
        <v>37</v>
      </c>
      <c r="B193" s="206" t="s">
        <v>123</v>
      </c>
      <c r="C193" s="207">
        <f>C194</f>
        <v>137300</v>
      </c>
      <c r="D193" s="207">
        <f>D194</f>
        <v>99300</v>
      </c>
      <c r="E193" s="207">
        <f>E194</f>
        <v>38000</v>
      </c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</row>
    <row r="194" spans="1:16" s="202" customFormat="1">
      <c r="A194" s="153">
        <v>372</v>
      </c>
      <c r="B194" s="173" t="s">
        <v>124</v>
      </c>
      <c r="C194" s="182">
        <f t="shared" ref="C194" si="95">SUM(D194:K194)</f>
        <v>137300</v>
      </c>
      <c r="D194" s="152">
        <f>D195</f>
        <v>99300</v>
      </c>
      <c r="E194" s="152">
        <v>38000</v>
      </c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1:16" s="202" customFormat="1">
      <c r="A195" s="153">
        <v>3722</v>
      </c>
      <c r="B195" s="173" t="s">
        <v>124</v>
      </c>
      <c r="C195" s="182">
        <f>SUM(D195:K195)</f>
        <v>137300</v>
      </c>
      <c r="D195" s="152">
        <v>99300</v>
      </c>
      <c r="E195" s="152">
        <v>38000</v>
      </c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1:16">
      <c r="A196" s="153"/>
      <c r="B196" s="173"/>
      <c r="C196" s="152">
        <f>SUM(D196:M196)</f>
        <v>0</v>
      </c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1:16" s="12" customFormat="1" ht="12.75" customHeight="1">
      <c r="A197" s="261" t="s">
        <v>94</v>
      </c>
      <c r="B197" s="261"/>
      <c r="C197" s="158">
        <f>C198+C208</f>
        <v>103340</v>
      </c>
      <c r="D197" s="158">
        <f t="shared" ref="D197:K197" si="96">D198+D208</f>
        <v>18000</v>
      </c>
      <c r="E197" s="158">
        <f t="shared" si="96"/>
        <v>76120</v>
      </c>
      <c r="F197" s="158">
        <f t="shared" si="96"/>
        <v>3020</v>
      </c>
      <c r="G197" s="158">
        <f t="shared" si="96"/>
        <v>350</v>
      </c>
      <c r="H197" s="158">
        <f t="shared" si="96"/>
        <v>0</v>
      </c>
      <c r="I197" s="158">
        <f t="shared" si="96"/>
        <v>0</v>
      </c>
      <c r="J197" s="158">
        <f t="shared" si="96"/>
        <v>0</v>
      </c>
      <c r="K197" s="158">
        <f t="shared" si="96"/>
        <v>5850</v>
      </c>
      <c r="L197" s="158"/>
      <c r="M197" s="158">
        <f>M198</f>
        <v>0</v>
      </c>
      <c r="N197" s="158"/>
      <c r="O197" s="158"/>
      <c r="P197" s="158"/>
    </row>
    <row r="198" spans="1:16" s="12" customFormat="1" ht="12.75" customHeight="1">
      <c r="A198" s="175" t="s">
        <v>95</v>
      </c>
      <c r="B198" s="176"/>
      <c r="C198" s="174">
        <f t="shared" ref="C198:C203" si="97">SUM(D198:M198)</f>
        <v>103340</v>
      </c>
      <c r="D198" s="174">
        <f t="shared" ref="D198:J198" si="98">D199</f>
        <v>18000</v>
      </c>
      <c r="E198" s="174">
        <f t="shared" si="98"/>
        <v>76120</v>
      </c>
      <c r="F198" s="174">
        <f t="shared" si="98"/>
        <v>3020</v>
      </c>
      <c r="G198" s="174">
        <f t="shared" si="98"/>
        <v>350</v>
      </c>
      <c r="H198" s="174">
        <f t="shared" si="98"/>
        <v>0</v>
      </c>
      <c r="I198" s="174">
        <f t="shared" si="98"/>
        <v>0</v>
      </c>
      <c r="J198" s="174">
        <f t="shared" si="98"/>
        <v>0</v>
      </c>
      <c r="K198" s="174">
        <f>K199</f>
        <v>5850</v>
      </c>
      <c r="L198" s="174"/>
      <c r="M198" s="174">
        <f>M199</f>
        <v>0</v>
      </c>
      <c r="N198" s="174"/>
      <c r="O198" s="174"/>
      <c r="P198" s="174"/>
    </row>
    <row r="199" spans="1:16" s="12" customFormat="1" ht="25.5">
      <c r="A199" s="144">
        <v>4</v>
      </c>
      <c r="B199" s="161" t="s">
        <v>38</v>
      </c>
      <c r="C199" s="162">
        <f t="shared" si="97"/>
        <v>103340</v>
      </c>
      <c r="D199" s="162">
        <f t="shared" ref="D199:I199" si="99">D200</f>
        <v>18000</v>
      </c>
      <c r="E199" s="162">
        <f t="shared" si="99"/>
        <v>76120</v>
      </c>
      <c r="F199" s="162">
        <f t="shared" si="99"/>
        <v>3020</v>
      </c>
      <c r="G199" s="162">
        <f t="shared" si="99"/>
        <v>350</v>
      </c>
      <c r="H199" s="162">
        <f t="shared" si="99"/>
        <v>0</v>
      </c>
      <c r="I199" s="162">
        <f t="shared" si="99"/>
        <v>0</v>
      </c>
      <c r="J199" s="162">
        <f>J200</f>
        <v>0</v>
      </c>
      <c r="K199" s="162">
        <f>K200</f>
        <v>5850</v>
      </c>
      <c r="L199" s="162"/>
      <c r="M199" s="162">
        <f>M200</f>
        <v>0</v>
      </c>
      <c r="N199" s="162"/>
      <c r="O199" s="162"/>
      <c r="P199" s="162"/>
    </row>
    <row r="200" spans="1:16" s="12" customFormat="1" ht="25.5">
      <c r="A200" s="147">
        <v>42</v>
      </c>
      <c r="B200" s="148" t="s">
        <v>39</v>
      </c>
      <c r="C200" s="149">
        <f t="shared" si="97"/>
        <v>103340</v>
      </c>
      <c r="D200" s="149">
        <f t="shared" ref="D200:K200" si="100">D201+D205</f>
        <v>18000</v>
      </c>
      <c r="E200" s="149">
        <f t="shared" si="100"/>
        <v>76120</v>
      </c>
      <c r="F200" s="149">
        <f t="shared" si="100"/>
        <v>3020</v>
      </c>
      <c r="G200" s="149">
        <f t="shared" si="100"/>
        <v>350</v>
      </c>
      <c r="H200" s="149">
        <f t="shared" si="100"/>
        <v>0</v>
      </c>
      <c r="I200" s="149">
        <f t="shared" si="100"/>
        <v>0</v>
      </c>
      <c r="J200" s="149">
        <f>J201+J205</f>
        <v>0</v>
      </c>
      <c r="K200" s="149">
        <f t="shared" si="100"/>
        <v>5850</v>
      </c>
      <c r="L200" s="149"/>
      <c r="M200" s="149">
        <f>M201</f>
        <v>0</v>
      </c>
      <c r="N200" s="149"/>
      <c r="O200" s="149"/>
      <c r="P200" s="149"/>
    </row>
    <row r="201" spans="1:16">
      <c r="A201" s="150">
        <v>422</v>
      </c>
      <c r="B201" s="151" t="s">
        <v>37</v>
      </c>
      <c r="C201" s="163">
        <f t="shared" si="97"/>
        <v>32430</v>
      </c>
      <c r="D201" s="163">
        <f>D202+D203+D204</f>
        <v>18000</v>
      </c>
      <c r="E201" s="163">
        <f t="shared" ref="E201:J201" si="101">E202+E203+E204</f>
        <v>8580</v>
      </c>
      <c r="F201" s="163"/>
      <c r="G201" s="163">
        <f t="shared" si="101"/>
        <v>0</v>
      </c>
      <c r="H201" s="163">
        <f t="shared" si="101"/>
        <v>0</v>
      </c>
      <c r="I201" s="163">
        <f t="shared" si="101"/>
        <v>0</v>
      </c>
      <c r="J201" s="163">
        <f t="shared" si="101"/>
        <v>0</v>
      </c>
      <c r="K201" s="163">
        <v>5850</v>
      </c>
      <c r="L201" s="163"/>
      <c r="M201" s="163">
        <f>M203</f>
        <v>0</v>
      </c>
      <c r="N201" s="163"/>
      <c r="O201" s="163"/>
      <c r="P201" s="163"/>
    </row>
    <row r="202" spans="1:16" ht="12.75" customHeight="1">
      <c r="A202" s="153"/>
      <c r="B202" s="154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1:16" ht="12.75" customHeight="1">
      <c r="A203" s="153">
        <v>4222</v>
      </c>
      <c r="B203" s="154" t="s">
        <v>73</v>
      </c>
      <c r="C203" s="152">
        <f t="shared" si="97"/>
        <v>5850</v>
      </c>
      <c r="D203" s="152"/>
      <c r="E203" s="152"/>
      <c r="F203" s="152"/>
      <c r="G203" s="152"/>
      <c r="H203" s="152"/>
      <c r="I203" s="152"/>
      <c r="J203" s="152"/>
      <c r="K203" s="152">
        <v>5850</v>
      </c>
      <c r="L203" s="152"/>
      <c r="M203" s="186"/>
      <c r="N203" s="152"/>
      <c r="O203" s="152"/>
      <c r="P203" s="186"/>
    </row>
    <row r="204" spans="1:16" s="12" customFormat="1" ht="12.75" customHeight="1">
      <c r="A204" s="153">
        <v>4227</v>
      </c>
      <c r="B204" s="154" t="s">
        <v>74</v>
      </c>
      <c r="C204" s="152">
        <f t="shared" ref="C204:C211" si="102">SUM(D204:K204)</f>
        <v>26580</v>
      </c>
      <c r="D204" s="152">
        <v>18000</v>
      </c>
      <c r="E204" s="152">
        <v>8580</v>
      </c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</row>
    <row r="205" spans="1:16" ht="25.5">
      <c r="A205" s="150">
        <v>424</v>
      </c>
      <c r="B205" s="151" t="s">
        <v>40</v>
      </c>
      <c r="C205" s="163">
        <f t="shared" si="102"/>
        <v>70910</v>
      </c>
      <c r="D205" s="163">
        <f t="shared" ref="D205:J205" si="103">D206</f>
        <v>0</v>
      </c>
      <c r="E205" s="163">
        <v>67540</v>
      </c>
      <c r="F205" s="163">
        <v>3020</v>
      </c>
      <c r="G205" s="163">
        <v>350</v>
      </c>
      <c r="H205" s="163">
        <f t="shared" si="103"/>
        <v>0</v>
      </c>
      <c r="I205" s="163">
        <f t="shared" si="103"/>
        <v>0</v>
      </c>
      <c r="J205" s="163">
        <f t="shared" si="103"/>
        <v>0</v>
      </c>
      <c r="K205" s="163">
        <v>0</v>
      </c>
      <c r="L205" s="163"/>
      <c r="M205" s="163"/>
      <c r="N205" s="163"/>
      <c r="O205" s="163"/>
      <c r="P205" s="163"/>
    </row>
    <row r="206" spans="1:16" ht="12.75" customHeight="1">
      <c r="A206" s="153"/>
      <c r="B206" s="154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1:16">
      <c r="A207" s="153"/>
      <c r="B207" s="154"/>
      <c r="C207" s="152">
        <f t="shared" si="102"/>
        <v>0</v>
      </c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1:16" s="12" customFormat="1">
      <c r="A208" s="175" t="s">
        <v>83</v>
      </c>
      <c r="B208" s="176"/>
      <c r="C208" s="174"/>
      <c r="D208" s="174">
        <f>'PLAN RASHODA I IZDATAKA'!D209</f>
        <v>0</v>
      </c>
      <c r="E208" s="174">
        <f>'PLAN RASHODA I IZDATAKA'!E209</f>
        <v>0</v>
      </c>
      <c r="F208" s="174">
        <f>'PLAN RASHODA I IZDATAKA'!F209</f>
        <v>0</v>
      </c>
      <c r="G208" s="174">
        <f>'PLAN RASHODA I IZDATAKA'!G209</f>
        <v>0</v>
      </c>
      <c r="H208" s="174">
        <f>'PLAN RASHODA I IZDATAKA'!H209</f>
        <v>0</v>
      </c>
      <c r="I208" s="174">
        <f>'PLAN RASHODA I IZDATAKA'!I209</f>
        <v>0</v>
      </c>
      <c r="J208" s="174">
        <f>'PLAN RASHODA I IZDATAKA'!J209</f>
        <v>0</v>
      </c>
      <c r="K208" s="174">
        <v>0</v>
      </c>
      <c r="L208" s="174"/>
      <c r="M208" s="174"/>
      <c r="N208" s="174"/>
      <c r="O208" s="174"/>
      <c r="P208" s="174"/>
    </row>
    <row r="209" spans="1:16" s="12" customFormat="1" ht="25.5">
      <c r="A209" s="144">
        <v>4</v>
      </c>
      <c r="B209" s="161" t="s">
        <v>38</v>
      </c>
      <c r="C209" s="162">
        <f t="shared" si="102"/>
        <v>0</v>
      </c>
      <c r="D209" s="162">
        <f t="shared" ref="D209:J209" si="104">D210</f>
        <v>0</v>
      </c>
      <c r="E209" s="162">
        <f t="shared" si="104"/>
        <v>0</v>
      </c>
      <c r="F209" s="162">
        <f t="shared" si="104"/>
        <v>0</v>
      </c>
      <c r="G209" s="162">
        <f t="shared" si="104"/>
        <v>0</v>
      </c>
      <c r="H209" s="162">
        <f t="shared" si="104"/>
        <v>0</v>
      </c>
      <c r="I209" s="162">
        <f t="shared" si="104"/>
        <v>0</v>
      </c>
      <c r="J209" s="162">
        <f t="shared" si="104"/>
        <v>0</v>
      </c>
      <c r="K209" s="162">
        <v>0</v>
      </c>
      <c r="L209" s="162"/>
      <c r="M209" s="162"/>
      <c r="N209" s="162"/>
      <c r="O209" s="162"/>
      <c r="P209" s="162"/>
    </row>
    <row r="210" spans="1:16" s="12" customFormat="1" ht="25.5">
      <c r="A210" s="147">
        <v>45</v>
      </c>
      <c r="B210" s="148" t="s">
        <v>78</v>
      </c>
      <c r="C210" s="149">
        <f t="shared" si="102"/>
        <v>0</v>
      </c>
      <c r="D210" s="149">
        <f t="shared" ref="D210:J210" si="105">D211</f>
        <v>0</v>
      </c>
      <c r="E210" s="149">
        <f t="shared" si="105"/>
        <v>0</v>
      </c>
      <c r="F210" s="149">
        <f t="shared" si="105"/>
        <v>0</v>
      </c>
      <c r="G210" s="149">
        <f t="shared" si="105"/>
        <v>0</v>
      </c>
      <c r="H210" s="149">
        <f t="shared" si="105"/>
        <v>0</v>
      </c>
      <c r="I210" s="149">
        <f t="shared" si="105"/>
        <v>0</v>
      </c>
      <c r="J210" s="149">
        <f t="shared" si="105"/>
        <v>0</v>
      </c>
      <c r="K210" s="149">
        <v>0</v>
      </c>
      <c r="L210" s="149"/>
      <c r="M210" s="149"/>
      <c r="N210" s="149"/>
      <c r="O210" s="149"/>
      <c r="P210" s="149"/>
    </row>
    <row r="211" spans="1:16" s="12" customFormat="1" ht="25.5">
      <c r="A211" s="150">
        <v>451</v>
      </c>
      <c r="B211" s="151" t="s">
        <v>79</v>
      </c>
      <c r="C211" s="163">
        <f t="shared" si="102"/>
        <v>0</v>
      </c>
      <c r="D211" s="163">
        <f t="shared" ref="D211:J211" si="106">D212</f>
        <v>0</v>
      </c>
      <c r="E211" s="163">
        <f t="shared" si="106"/>
        <v>0</v>
      </c>
      <c r="F211" s="163">
        <f t="shared" si="106"/>
        <v>0</v>
      </c>
      <c r="G211" s="163">
        <f t="shared" si="106"/>
        <v>0</v>
      </c>
      <c r="H211" s="163">
        <f t="shared" si="106"/>
        <v>0</v>
      </c>
      <c r="I211" s="163">
        <f t="shared" si="106"/>
        <v>0</v>
      </c>
      <c r="J211" s="163">
        <f t="shared" si="106"/>
        <v>0</v>
      </c>
      <c r="K211" s="163">
        <v>0</v>
      </c>
      <c r="L211" s="163"/>
      <c r="M211" s="163"/>
      <c r="N211" s="163"/>
      <c r="O211" s="163"/>
      <c r="P211" s="163"/>
    </row>
    <row r="212" spans="1:16" ht="26.25" customHeight="1">
      <c r="A212" s="153"/>
      <c r="B212" s="154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1:16" ht="12.75" customHeight="1">
      <c r="A213" s="153"/>
      <c r="B213" s="15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1:16" ht="27" customHeight="1">
      <c r="A214" s="262" t="s">
        <v>88</v>
      </c>
      <c r="B214" s="262"/>
      <c r="C214" s="158">
        <f t="shared" ref="C214:C220" si="107">SUM(D214:K214)</f>
        <v>0</v>
      </c>
      <c r="D214" s="158">
        <f t="shared" ref="D214:J214" si="108">D215</f>
        <v>0</v>
      </c>
      <c r="E214" s="158">
        <f t="shared" si="108"/>
        <v>0</v>
      </c>
      <c r="F214" s="158">
        <f t="shared" si="108"/>
        <v>0</v>
      </c>
      <c r="G214" s="158">
        <f t="shared" si="108"/>
        <v>0</v>
      </c>
      <c r="H214" s="158">
        <f t="shared" si="108"/>
        <v>0</v>
      </c>
      <c r="I214" s="158">
        <f t="shared" si="108"/>
        <v>0</v>
      </c>
      <c r="J214" s="158">
        <f t="shared" si="108"/>
        <v>0</v>
      </c>
      <c r="K214" s="158">
        <v>0</v>
      </c>
      <c r="L214" s="158"/>
      <c r="M214" s="158"/>
      <c r="N214" s="158"/>
      <c r="O214" s="158"/>
      <c r="P214" s="158"/>
    </row>
    <row r="215" spans="1:16" ht="26.25" customHeight="1">
      <c r="A215" s="259" t="s">
        <v>89</v>
      </c>
      <c r="B215" s="259"/>
      <c r="C215" s="160">
        <f t="shared" si="107"/>
        <v>0</v>
      </c>
      <c r="D215" s="160">
        <f t="shared" ref="D215:J215" si="109">D216</f>
        <v>0</v>
      </c>
      <c r="E215" s="160">
        <f t="shared" si="109"/>
        <v>0</v>
      </c>
      <c r="F215" s="160">
        <f t="shared" si="109"/>
        <v>0</v>
      </c>
      <c r="G215" s="160">
        <f t="shared" si="109"/>
        <v>0</v>
      </c>
      <c r="H215" s="160">
        <f t="shared" si="109"/>
        <v>0</v>
      </c>
      <c r="I215" s="160">
        <f t="shared" si="109"/>
        <v>0</v>
      </c>
      <c r="J215" s="160">
        <f t="shared" si="109"/>
        <v>0</v>
      </c>
      <c r="K215" s="160">
        <v>0</v>
      </c>
      <c r="L215" s="160"/>
      <c r="M215" s="160"/>
      <c r="N215" s="160"/>
      <c r="O215" s="160"/>
      <c r="P215" s="160"/>
    </row>
    <row r="216" spans="1:16" ht="18" customHeight="1">
      <c r="A216" s="177">
        <v>3</v>
      </c>
      <c r="B216" s="168" t="s">
        <v>25</v>
      </c>
      <c r="C216" s="162">
        <f t="shared" si="107"/>
        <v>0</v>
      </c>
      <c r="D216" s="162">
        <f t="shared" ref="D216:J216" si="110">D217</f>
        <v>0</v>
      </c>
      <c r="E216" s="162">
        <f t="shared" si="110"/>
        <v>0</v>
      </c>
      <c r="F216" s="162">
        <f t="shared" si="110"/>
        <v>0</v>
      </c>
      <c r="G216" s="162">
        <f t="shared" si="110"/>
        <v>0</v>
      </c>
      <c r="H216" s="162">
        <f t="shared" si="110"/>
        <v>0</v>
      </c>
      <c r="I216" s="162">
        <f t="shared" si="110"/>
        <v>0</v>
      </c>
      <c r="J216" s="162">
        <f t="shared" si="110"/>
        <v>0</v>
      </c>
      <c r="K216" s="162">
        <v>0</v>
      </c>
      <c r="L216" s="162"/>
      <c r="M216" s="162"/>
      <c r="N216" s="162"/>
      <c r="O216" s="162"/>
      <c r="P216" s="162"/>
    </row>
    <row r="217" spans="1:16">
      <c r="A217" s="169">
        <v>32</v>
      </c>
      <c r="B217" s="170" t="s">
        <v>30</v>
      </c>
      <c r="C217" s="149">
        <f t="shared" si="107"/>
        <v>0</v>
      </c>
      <c r="D217" s="149">
        <f t="shared" ref="D217:J217" si="111">D218</f>
        <v>0</v>
      </c>
      <c r="E217" s="149">
        <f t="shared" si="111"/>
        <v>0</v>
      </c>
      <c r="F217" s="149">
        <f t="shared" si="111"/>
        <v>0</v>
      </c>
      <c r="G217" s="149">
        <f t="shared" si="111"/>
        <v>0</v>
      </c>
      <c r="H217" s="149">
        <f t="shared" si="111"/>
        <v>0</v>
      </c>
      <c r="I217" s="149">
        <f t="shared" si="111"/>
        <v>0</v>
      </c>
      <c r="J217" s="149">
        <f t="shared" si="111"/>
        <v>0</v>
      </c>
      <c r="K217" s="149">
        <v>0</v>
      </c>
      <c r="L217" s="149"/>
      <c r="M217" s="149"/>
      <c r="N217" s="149"/>
      <c r="O217" s="149"/>
      <c r="P217" s="149"/>
    </row>
    <row r="218" spans="1:16">
      <c r="A218" s="171">
        <v>323</v>
      </c>
      <c r="B218" s="172" t="s">
        <v>33</v>
      </c>
      <c r="C218" s="163">
        <f t="shared" si="107"/>
        <v>0</v>
      </c>
      <c r="D218" s="163">
        <f t="shared" ref="D218:J218" si="112">D219</f>
        <v>0</v>
      </c>
      <c r="E218" s="163">
        <f t="shared" si="112"/>
        <v>0</v>
      </c>
      <c r="F218" s="163">
        <f t="shared" si="112"/>
        <v>0</v>
      </c>
      <c r="G218" s="163">
        <f t="shared" si="112"/>
        <v>0</v>
      </c>
      <c r="H218" s="163">
        <f t="shared" si="112"/>
        <v>0</v>
      </c>
      <c r="I218" s="163">
        <f t="shared" si="112"/>
        <v>0</v>
      </c>
      <c r="J218" s="163">
        <f t="shared" si="112"/>
        <v>0</v>
      </c>
      <c r="K218" s="163">
        <v>0</v>
      </c>
      <c r="L218" s="163"/>
      <c r="M218" s="163"/>
      <c r="N218" s="163"/>
      <c r="O218" s="163"/>
      <c r="P218" s="163"/>
    </row>
    <row r="219" spans="1:16" ht="12.75" customHeight="1">
      <c r="A219" s="153">
        <v>3232</v>
      </c>
      <c r="B219" s="154" t="s">
        <v>60</v>
      </c>
      <c r="C219" s="152">
        <f t="shared" si="107"/>
        <v>0</v>
      </c>
      <c r="D219" s="152"/>
      <c r="E219" s="152">
        <v>0</v>
      </c>
      <c r="F219" s="152">
        <v>0</v>
      </c>
      <c r="G219" s="152">
        <v>0</v>
      </c>
      <c r="H219" s="152">
        <v>0</v>
      </c>
      <c r="I219" s="152">
        <v>0</v>
      </c>
      <c r="J219" s="152">
        <v>0</v>
      </c>
      <c r="K219" s="152">
        <v>0</v>
      </c>
      <c r="L219" s="152"/>
      <c r="M219" s="152"/>
      <c r="N219" s="152"/>
      <c r="O219" s="152"/>
      <c r="P219" s="152"/>
    </row>
    <row r="220" spans="1:16">
      <c r="A220" s="153"/>
      <c r="B220" s="154"/>
      <c r="C220" s="152">
        <f t="shared" si="107"/>
        <v>0</v>
      </c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1:16" s="12" customFormat="1">
      <c r="A221" s="267" t="s">
        <v>77</v>
      </c>
      <c r="B221" s="267"/>
      <c r="C221" s="178">
        <f t="shared" ref="C221:K221" si="113">C6+C25+C72+C79+C103+C197+C214</f>
        <v>8610565</v>
      </c>
      <c r="D221" s="178">
        <f t="shared" si="113"/>
        <v>725985</v>
      </c>
      <c r="E221" s="178">
        <f t="shared" si="113"/>
        <v>6626970</v>
      </c>
      <c r="F221" s="178">
        <f t="shared" si="113"/>
        <v>57080</v>
      </c>
      <c r="G221" s="178">
        <f t="shared" si="113"/>
        <v>355000</v>
      </c>
      <c r="H221" s="178">
        <f t="shared" si="113"/>
        <v>329270</v>
      </c>
      <c r="I221" s="178">
        <f t="shared" si="113"/>
        <v>2000</v>
      </c>
      <c r="J221" s="178">
        <f t="shared" si="113"/>
        <v>95000</v>
      </c>
      <c r="K221" s="178">
        <f t="shared" si="113"/>
        <v>419260</v>
      </c>
      <c r="L221" s="178"/>
      <c r="M221" s="178">
        <f>M6+M25+M72+M79+M103+M197+M214</f>
        <v>0</v>
      </c>
      <c r="N221" s="178"/>
      <c r="O221" s="178"/>
      <c r="P221" s="178"/>
    </row>
    <row r="222" spans="1:16">
      <c r="A222" s="86"/>
      <c r="B222" s="15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</row>
    <row r="223" spans="1:16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  <row r="475" spans="1:16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99"/>
      <c r="O475" s="199"/>
      <c r="P475" s="199"/>
    </row>
    <row r="476" spans="1:16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99"/>
      <c r="O476" s="199"/>
      <c r="P476" s="199"/>
    </row>
    <row r="477" spans="1:16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99"/>
      <c r="O477" s="199"/>
      <c r="P477" s="199"/>
    </row>
    <row r="478" spans="1:16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99"/>
      <c r="O478" s="199"/>
      <c r="P478" s="199"/>
    </row>
    <row r="479" spans="1:16">
      <c r="A479" s="87"/>
      <c r="B479" s="1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99"/>
      <c r="O479" s="199"/>
      <c r="P479" s="199"/>
    </row>
    <row r="480" spans="1:16">
      <c r="A480" s="87"/>
      <c r="B480" s="1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99"/>
      <c r="O480" s="199"/>
      <c r="P480" s="199"/>
    </row>
    <row r="481" spans="1:16">
      <c r="A481" s="87"/>
      <c r="B481" s="1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99"/>
      <c r="O481" s="199"/>
      <c r="P481" s="199"/>
    </row>
    <row r="482" spans="1:16">
      <c r="A482" s="87"/>
      <c r="B482" s="1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99"/>
      <c r="O482" s="199"/>
      <c r="P482" s="199"/>
    </row>
    <row r="483" spans="1:16">
      <c r="A483" s="87"/>
      <c r="B483" s="1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99"/>
      <c r="O483" s="199"/>
      <c r="P483" s="199"/>
    </row>
    <row r="484" spans="1:16">
      <c r="A484" s="87"/>
      <c r="B484" s="1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99"/>
      <c r="O484" s="199"/>
      <c r="P484" s="199"/>
    </row>
    <row r="485" spans="1:16">
      <c r="A485" s="87"/>
      <c r="B485" s="1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99"/>
      <c r="O485" s="199"/>
      <c r="P485" s="199"/>
    </row>
    <row r="486" spans="1:16">
      <c r="A486" s="87"/>
      <c r="B486" s="1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99"/>
      <c r="O486" s="199"/>
      <c r="P486" s="199"/>
    </row>
    <row r="487" spans="1:16">
      <c r="A487" s="87"/>
      <c r="B487" s="1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99"/>
      <c r="O487" s="199"/>
      <c r="P487" s="199"/>
    </row>
    <row r="488" spans="1:16">
      <c r="A488" s="87"/>
      <c r="B488" s="1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99"/>
      <c r="O488" s="199"/>
      <c r="P488" s="199"/>
    </row>
    <row r="489" spans="1:16">
      <c r="A489" s="87"/>
      <c r="B489" s="1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99"/>
      <c r="O489" s="199"/>
      <c r="P489" s="199"/>
    </row>
    <row r="490" spans="1:16">
      <c r="A490" s="87"/>
      <c r="B490" s="1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99"/>
      <c r="O490" s="199"/>
      <c r="P490" s="199"/>
    </row>
    <row r="491" spans="1:16">
      <c r="A491" s="87"/>
      <c r="B491" s="1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99"/>
      <c r="O491" s="199"/>
      <c r="P491" s="199"/>
    </row>
    <row r="492" spans="1:16">
      <c r="A492" s="87"/>
      <c r="B492" s="1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99"/>
      <c r="O492" s="199"/>
      <c r="P492" s="199"/>
    </row>
    <row r="493" spans="1:16">
      <c r="A493" s="87"/>
      <c r="B493" s="1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99"/>
      <c r="O493" s="199"/>
      <c r="P493" s="199"/>
    </row>
    <row r="494" spans="1:16">
      <c r="A494" s="87"/>
      <c r="B494" s="1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99"/>
      <c r="O494" s="199"/>
      <c r="P494" s="199"/>
    </row>
    <row r="495" spans="1:16">
      <c r="A495" s="87"/>
      <c r="B495" s="1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99"/>
      <c r="O495" s="199"/>
      <c r="P495" s="199"/>
    </row>
    <row r="496" spans="1:16">
      <c r="A496" s="87"/>
      <c r="B496" s="1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99"/>
      <c r="O496" s="199"/>
      <c r="P496" s="199"/>
    </row>
    <row r="497" spans="1:16">
      <c r="A497" s="87"/>
      <c r="B497" s="1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99"/>
      <c r="O497" s="199"/>
      <c r="P497" s="199"/>
    </row>
    <row r="498" spans="1:16">
      <c r="A498" s="87"/>
      <c r="B498" s="1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99"/>
      <c r="O498" s="199"/>
      <c r="P498" s="199"/>
    </row>
    <row r="499" spans="1:16">
      <c r="A499" s="87"/>
      <c r="B499" s="1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99"/>
      <c r="O499" s="199"/>
      <c r="P499" s="199"/>
    </row>
    <row r="500" spans="1:16">
      <c r="A500" s="87"/>
      <c r="B500" s="1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99"/>
      <c r="O500" s="199"/>
      <c r="P500" s="199"/>
    </row>
    <row r="501" spans="1:16">
      <c r="A501" s="87"/>
      <c r="B501" s="1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99"/>
      <c r="O501" s="199"/>
      <c r="P501" s="199"/>
    </row>
    <row r="502" spans="1:16">
      <c r="A502" s="87"/>
      <c r="B502" s="1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99"/>
      <c r="O502" s="199"/>
      <c r="P502" s="199"/>
    </row>
    <row r="503" spans="1:16">
      <c r="A503" s="87"/>
      <c r="B503" s="1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99"/>
      <c r="O503" s="199"/>
      <c r="P503" s="199"/>
    </row>
    <row r="504" spans="1:16">
      <c r="A504" s="87"/>
      <c r="B504" s="1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99"/>
      <c r="O504" s="199"/>
      <c r="P504" s="199"/>
    </row>
    <row r="505" spans="1:16">
      <c r="A505" s="87"/>
      <c r="B505" s="1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99"/>
      <c r="O505" s="199"/>
      <c r="P505" s="199"/>
    </row>
    <row r="506" spans="1:16">
      <c r="A506" s="87"/>
      <c r="B506" s="1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99"/>
      <c r="O506" s="199"/>
      <c r="P506" s="199"/>
    </row>
    <row r="507" spans="1:16">
      <c r="A507" s="87"/>
      <c r="B507" s="1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99"/>
      <c r="O507" s="199"/>
      <c r="P507" s="199"/>
    </row>
    <row r="508" spans="1:16">
      <c r="A508" s="87"/>
      <c r="B508" s="1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99"/>
      <c r="O508" s="199"/>
      <c r="P508" s="199"/>
    </row>
    <row r="509" spans="1:16">
      <c r="A509" s="87"/>
      <c r="B509" s="1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99"/>
      <c r="O509" s="199"/>
      <c r="P509" s="199"/>
    </row>
  </sheetData>
  <mergeCells count="25">
    <mergeCell ref="A221:B221"/>
    <mergeCell ref="A6:B6"/>
    <mergeCell ref="A25:B25"/>
    <mergeCell ref="A79:B79"/>
    <mergeCell ref="A103:B103"/>
    <mergeCell ref="A26:B26"/>
    <mergeCell ref="A162:B162"/>
    <mergeCell ref="A191:B191"/>
    <mergeCell ref="A132:B132"/>
    <mergeCell ref="A175:B175"/>
    <mergeCell ref="A1:M1"/>
    <mergeCell ref="A157:B157"/>
    <mergeCell ref="A113:B113"/>
    <mergeCell ref="A215:B215"/>
    <mergeCell ref="A137:B137"/>
    <mergeCell ref="A118:B118"/>
    <mergeCell ref="A104:B104"/>
    <mergeCell ref="A197:B197"/>
    <mergeCell ref="A72:B72"/>
    <mergeCell ref="A73:B73"/>
    <mergeCell ref="A214:B214"/>
    <mergeCell ref="A128:B128"/>
    <mergeCell ref="A68:B68"/>
    <mergeCell ref="A99:B99"/>
    <mergeCell ref="A150:B15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2020-01-07T08:36:35Z</cp:lastPrinted>
  <dcterms:created xsi:type="dcterms:W3CDTF">2013-09-11T11:00:21Z</dcterms:created>
  <dcterms:modified xsi:type="dcterms:W3CDTF">2020-01-07T08:38:53Z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