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<sst xmlns="http://schemas.openxmlformats.org/spreadsheetml/2006/main" count="351" uniqueCount="155">
  <si>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</si>
  <si>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</si>
  <si>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</si>
  <si>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</si>
  <si>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</si>
  <si>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</si>
  <si>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</si>
  <si>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</si>
  <si>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</si>
  <si>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</si>
  <si>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</si>
  <si>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</si>
  <si>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</si>
  <si>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</si>
  <si>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</si>
  <si>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</si>
  <si>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</si>
  <si>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</si>
  <si>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</si>
  <si>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</si>
  <si>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</si>
  <si>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</si>
  <si>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</si>
  <si>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</si>
  <si>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</si>
  <si>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</si>
  <si>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</si>
  <si>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</si>
  <si>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</si>
  <si>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</si>
  <si>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</si>
  <si>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</si>
  <si>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</si>
  <si>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</si>
  <si>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</si>
  <si>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</si>
  <si>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</si>
  <si>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</si>
  <si>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</si>
  <si>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</si>
  <si>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</si>
  <si>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</si>
  <si>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</si>
  <si>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</si>
  <si>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</si>
  <si>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</si>
  <si>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</si>
  <si>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</si>
  <si>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</si>
  <si>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</si>
  <si>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</si>
  <si>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</si>
  <si>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</si>
  <si>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</si>
  <si>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</si>
  <si>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</si>
  <si>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</si>
  <si>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</si>
  <si>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</si>
  <si>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</si>
  <si>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</si>
  <si>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</si>
  <si>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</si>
  <si>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</si>
  <si>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</si>
  <si>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</si>
  <si>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Naknade i pristojbe</t>
  </si>
  <si>
    <t>RASHODI POSLOVANJA</t>
  </si>
  <si>
    <t>Program 1001</t>
  </si>
  <si>
    <t>Minimalni standardi u OŠ- materijelni i financ. Rashodi</t>
  </si>
  <si>
    <t>Ostali nespomenuti rashodi poslovanja</t>
  </si>
  <si>
    <t>program 1002</t>
  </si>
  <si>
    <t xml:space="preserve"> Rahodi poslovanja</t>
  </si>
  <si>
    <t xml:space="preserve">Aktivnost A100001 </t>
  </si>
  <si>
    <t>Tekuće i inv. održavanje u školstvu</t>
  </si>
  <si>
    <t xml:space="preserve">Aktivnost A100002 </t>
  </si>
  <si>
    <t>Tekući projekt T100001</t>
  </si>
  <si>
    <t>OPREMA ŠKOLE</t>
  </si>
  <si>
    <t>Postrojenja i oprema</t>
  </si>
  <si>
    <t>Kapitalna ulaganja</t>
  </si>
  <si>
    <t>GLAVNI PROGRAM P15</t>
  </si>
  <si>
    <t>POJAČANI STANDARD U ŠKOLSTVU</t>
  </si>
  <si>
    <t>INTELEKTUALNE USLUGE</t>
  </si>
  <si>
    <t>Tekući projekt T100002</t>
  </si>
  <si>
    <t>Županijska stručna vijeća</t>
  </si>
  <si>
    <t>Tekući projekt T100003 Natjecanja</t>
  </si>
  <si>
    <t>Uredski mater.i ost.mater.rashodi</t>
  </si>
  <si>
    <t>Intelektualne i osobne usluge</t>
  </si>
  <si>
    <t>Ostale usluge</t>
  </si>
  <si>
    <t>Materijal i sirovine</t>
  </si>
  <si>
    <t>Tekući projekt T100004 Obljetnica škole</t>
  </si>
  <si>
    <t>Tekući projekt T1000027 Međunarodna suradnja EU</t>
  </si>
  <si>
    <t>Službena putovanja</t>
  </si>
  <si>
    <t>Ostali nespom. rashodi poslovanja</t>
  </si>
  <si>
    <t>Tekući projekt T100041  E- TEHNIČAR</t>
  </si>
  <si>
    <t>Tekući projekt T100011 Školska shema</t>
  </si>
  <si>
    <t>Naknade građanima i kučanstvima</t>
  </si>
  <si>
    <t>Plaće (bruto)</t>
  </si>
  <si>
    <t>Plaće za redovan rad</t>
  </si>
  <si>
    <t>Doprinosi za obv.zdrav.osigur.</t>
  </si>
  <si>
    <t>Naknade za prijevoz</t>
  </si>
  <si>
    <t>Aktivnost A100002</t>
  </si>
  <si>
    <t>ADMINISTRATIVNO,TEHNIČKO I STRUČNO OSOBLJE</t>
  </si>
  <si>
    <t>MINIMALNI STANDARDI U OŠ</t>
  </si>
  <si>
    <t>GLAVNI PROG.P 17  POTREBE IZNAD MINIMA. STAN.</t>
  </si>
  <si>
    <t>GLAVNI PROG.P 63  PROG. OŠ IZVAN ŽUP. PROR..</t>
  </si>
  <si>
    <t>PROG. OŠ IZVAN ŽUP. PRORAČUNA</t>
  </si>
  <si>
    <t>Aktivnost A100001</t>
  </si>
  <si>
    <t>Tekući projekt T100003</t>
  </si>
  <si>
    <t>ŠKOLSKA KUHINJA</t>
  </si>
  <si>
    <t>Tekući projekt T100006</t>
  </si>
  <si>
    <t>PRODUŽENI BORAVAK</t>
  </si>
  <si>
    <t>Tekući projekt T100008</t>
  </si>
  <si>
    <t>UČENIČKE ZADRUGE</t>
  </si>
  <si>
    <t>STJECANJE PRVOG RADNOG ISKUSTVA - PRIPRAVNIŠTVO</t>
  </si>
  <si>
    <t>Tekući projekt T100024</t>
  </si>
  <si>
    <t>Tekući projekt T100016</t>
  </si>
  <si>
    <t>NABAVA UDŽBENIKA</t>
  </si>
  <si>
    <t>Tekući projekt T100017</t>
  </si>
  <si>
    <t>MEĐUNARODNA SURADNJA</t>
  </si>
  <si>
    <t>Tekući projekt T100019</t>
  </si>
  <si>
    <t>PRIJEVOZ UČENIKA S TEŠKOĆAMA</t>
  </si>
  <si>
    <t>Tekući projekt T100047  Prsten potpore IV</t>
  </si>
  <si>
    <t>OŠ PUŠĆA</t>
  </si>
  <si>
    <t>službena putovanja</t>
  </si>
  <si>
    <t>stručno usvršavanje zaposlenika</t>
  </si>
  <si>
    <t>ostale naknade troškova zaposlenika</t>
  </si>
  <si>
    <t>uredski materijal i ostali mater. rashodi</t>
  </si>
  <si>
    <t>energija</t>
  </si>
  <si>
    <t>sitni inventar</t>
  </si>
  <si>
    <t>službena radna i zaštit. odjeća i obuća</t>
  </si>
  <si>
    <t>usluge telefona, pošte i prijevoza</t>
  </si>
  <si>
    <t>komunalne usluge</t>
  </si>
  <si>
    <t>zdravstvene i veterinarske usluge</t>
  </si>
  <si>
    <t>računalne usluge</t>
  </si>
  <si>
    <t>premije osiguranja</t>
  </si>
  <si>
    <t>članarine</t>
  </si>
  <si>
    <t>ostali rhpdi poslovanja</t>
  </si>
  <si>
    <t>bankarske usluge</t>
  </si>
  <si>
    <t>materijal i djel. Za tekuće održavanje</t>
  </si>
  <si>
    <t>usluge tekućeg i investic. održavanja</t>
  </si>
  <si>
    <t>intelektualne usluge</t>
  </si>
  <si>
    <t>Ostali nespome. rashodi poslovanja</t>
  </si>
  <si>
    <t>ostale usluge</t>
  </si>
  <si>
    <t>Tekući projekt T100015 Učeničke zadruge</t>
  </si>
  <si>
    <t>namjernice</t>
  </si>
  <si>
    <t>energenti</t>
  </si>
  <si>
    <t>UDŽBENICI</t>
  </si>
  <si>
    <t>Rash. za nabavu nefinanc.imovine</t>
  </si>
  <si>
    <t>Natjecanja</t>
  </si>
  <si>
    <t>reprezentacija</t>
  </si>
  <si>
    <t>rash. Za nabavu proiz.dugotrajne imov.</t>
  </si>
  <si>
    <t>postrojenja i oprema</t>
  </si>
  <si>
    <t>knige u knjižnici</t>
  </si>
  <si>
    <t>FINANCIJSKI PLAN OŠ PUŠĆA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</si>
</sst>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61" fillId="0" borderId="0">
      <alignment/>
      <protection/>
    </xf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25" fillId="51" borderId="0" xfId="0" applyNumberFormat="1" applyFont="1" applyFill="1" applyBorder="1" applyAlignment="1" applyProtection="1">
      <alignment/>
      <protection/>
    </xf>
    <xf numFmtId="3" fontId="26" fillId="51" borderId="0" xfId="0" applyNumberFormat="1" applyFont="1" applyFill="1" applyBorder="1" applyAlignment="1" applyProtection="1">
      <alignment/>
      <protection/>
    </xf>
    <xf numFmtId="0" fontId="26" fillId="51" borderId="0" xfId="0" applyNumberFormat="1" applyFont="1" applyFill="1" applyBorder="1" applyAlignment="1" applyProtection="1">
      <alignment/>
      <protection/>
    </xf>
    <xf numFmtId="0" fontId="25" fillId="52" borderId="32" xfId="0" applyNumberFormat="1" applyFont="1" applyFill="1" applyBorder="1" applyAlignment="1" applyProtection="1">
      <alignment horizontal="center"/>
      <protection/>
    </xf>
    <xf numFmtId="0" fontId="25" fillId="52" borderId="32" xfId="0" applyNumberFormat="1" applyFont="1" applyFill="1" applyBorder="1" applyAlignment="1" applyProtection="1">
      <alignment wrapText="1"/>
      <protection/>
    </xf>
    <xf numFmtId="0" fontId="25" fillId="52" borderId="32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0" fontId="26" fillId="28" borderId="32" xfId="0" applyNumberFormat="1" applyFont="1" applyFill="1" applyBorder="1" applyAlignment="1" applyProtection="1">
      <alignment wrapText="1"/>
      <protection/>
    </xf>
    <xf numFmtId="0" fontId="25" fillId="28" borderId="32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5" fillId="51" borderId="32" xfId="0" applyNumberFormat="1" applyFont="1" applyFill="1" applyBorder="1" applyAlignment="1" applyProtection="1">
      <alignment/>
      <protection/>
    </xf>
    <xf numFmtId="0" fontId="26" fillId="28" borderId="32" xfId="0" applyNumberFormat="1" applyFont="1" applyFill="1" applyBorder="1" applyAlignment="1" applyProtection="1">
      <alignment horizontal="left" wrapText="1"/>
      <protection/>
    </xf>
    <xf numFmtId="0" fontId="25" fillId="28" borderId="32" xfId="0" applyNumberFormat="1" applyFont="1" applyFill="1" applyBorder="1" applyAlignment="1" applyProtection="1">
      <alignment wrapText="1"/>
      <protection/>
    </xf>
    <xf numFmtId="0" fontId="25" fillId="51" borderId="32" xfId="0" applyNumberFormat="1" applyFont="1" applyFill="1" applyBorder="1" applyAlignment="1" applyProtection="1">
      <alignment horizontal="center"/>
      <protection/>
    </xf>
    <xf numFmtId="0" fontId="25" fillId="51" borderId="32" xfId="0" applyNumberFormat="1" applyFont="1" applyFill="1" applyBorder="1" applyAlignment="1" applyProtection="1">
      <alignment wrapText="1"/>
      <protection/>
    </xf>
    <xf numFmtId="0" fontId="26" fillId="28" borderId="32" xfId="0" applyNumberFormat="1" applyFont="1" applyFill="1" applyBorder="1" applyAlignment="1" applyProtection="1">
      <alignment horizontal="center"/>
      <protection/>
    </xf>
    <xf numFmtId="0" fontId="25" fillId="28" borderId="32" xfId="0" applyNumberFormat="1" applyFont="1" applyFill="1" applyBorder="1" applyAlignment="1" applyProtection="1">
      <alignment horizontal="center" wrapText="1"/>
      <protection/>
    </xf>
    <xf numFmtId="0" fontId="24" fillId="38" borderId="0" xfId="0" applyNumberFormat="1" applyFont="1" applyFill="1" applyBorder="1" applyAlignment="1" applyProtection="1">
      <alignment horizontal="center"/>
      <protection/>
    </xf>
    <xf numFmtId="0" fontId="26" fillId="38" borderId="32" xfId="0" applyNumberFormat="1" applyFont="1" applyFill="1" applyBorder="1" applyAlignment="1" applyProtection="1">
      <alignment wrapText="1"/>
      <protection/>
    </xf>
    <xf numFmtId="0" fontId="26" fillId="38" borderId="32" xfId="0" applyNumberFormat="1" applyFont="1" applyFill="1" applyBorder="1" applyAlignment="1" applyProtection="1">
      <alignment/>
      <protection/>
    </xf>
    <xf numFmtId="0" fontId="26" fillId="52" borderId="32" xfId="0" applyNumberFormat="1" applyFont="1" applyFill="1" applyBorder="1" applyAlignment="1" applyProtection="1">
      <alignment wrapText="1"/>
      <protection/>
    </xf>
    <xf numFmtId="0" fontId="26" fillId="52" borderId="32" xfId="0" applyNumberFormat="1" applyFont="1" applyFill="1" applyBorder="1" applyAlignment="1" applyProtection="1">
      <alignment/>
      <protection/>
    </xf>
    <xf numFmtId="0" fontId="26" fillId="28" borderId="32" xfId="0" applyNumberFormat="1" applyFont="1" applyFill="1" applyBorder="1" applyAlignment="1" applyProtection="1">
      <alignment/>
      <protection/>
    </xf>
    <xf numFmtId="0" fontId="26" fillId="28" borderId="0" xfId="0" applyNumberFormat="1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3" fontId="26" fillId="53" borderId="19" xfId="0" applyNumberFormat="1" applyFont="1" applyFill="1" applyBorder="1" applyAlignment="1" applyProtection="1">
      <alignment horizontal="center"/>
      <protection/>
    </xf>
    <xf numFmtId="3" fontId="26" fillId="53" borderId="19" xfId="0" applyNumberFormat="1" applyFont="1" applyFill="1" applyBorder="1" applyAlignment="1" applyProtection="1">
      <alignment wrapText="1"/>
      <protection/>
    </xf>
    <xf numFmtId="3" fontId="26" fillId="53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6" fillId="51" borderId="19" xfId="0" applyNumberFormat="1" applyFont="1" applyFill="1" applyBorder="1" applyAlignment="1" applyProtection="1">
      <alignment/>
      <protection/>
    </xf>
    <xf numFmtId="3" fontId="25" fillId="51" borderId="0" xfId="0" applyNumberFormat="1" applyFont="1" applyFill="1" applyBorder="1" applyAlignment="1" applyProtection="1">
      <alignment/>
      <protection/>
    </xf>
    <xf numFmtId="3" fontId="26" fillId="2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12" borderId="32" xfId="0" applyNumberFormat="1" applyFont="1" applyFill="1" applyBorder="1" applyAlignment="1" applyProtection="1">
      <alignment horizontal="center" wrapText="1"/>
      <protection/>
    </xf>
    <xf numFmtId="0" fontId="26" fillId="12" borderId="32" xfId="0" applyNumberFormat="1" applyFont="1" applyFill="1" applyBorder="1" applyAlignment="1" applyProtection="1">
      <alignment wrapText="1"/>
      <protection/>
    </xf>
    <xf numFmtId="0" fontId="26" fillId="12" borderId="32" xfId="0" applyNumberFormat="1" applyFont="1" applyFill="1" applyBorder="1" applyAlignment="1" applyProtection="1">
      <alignment/>
      <protection/>
    </xf>
    <xf numFmtId="3" fontId="26" fillId="12" borderId="19" xfId="0" applyNumberFormat="1" applyFont="1" applyFill="1" applyBorder="1" applyAlignment="1" applyProtection="1">
      <alignment/>
      <protection/>
    </xf>
    <xf numFmtId="0" fontId="24" fillId="53" borderId="19" xfId="0" applyNumberFormat="1" applyFont="1" applyFill="1" applyBorder="1" applyAlignment="1" applyProtection="1">
      <alignment wrapText="1"/>
      <protection/>
    </xf>
    <xf numFmtId="3" fontId="25" fillId="53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53" borderId="19" xfId="0" applyNumberFormat="1" applyFont="1" applyFill="1" applyBorder="1" applyAlignment="1" applyProtection="1">
      <alignment horizontal="center" wrapText="1"/>
      <protection/>
    </xf>
    <xf numFmtId="0" fontId="26" fillId="12" borderId="0" xfId="0" applyNumberFormat="1" applyFont="1" applyFill="1" applyBorder="1" applyAlignment="1" applyProtection="1">
      <alignment/>
      <protection/>
    </xf>
    <xf numFmtId="3" fontId="25" fillId="51" borderId="21" xfId="0" applyNumberFormat="1" applyFont="1" applyFill="1" applyBorder="1" applyAlignment="1" applyProtection="1">
      <alignment horizontal="center"/>
      <protection/>
    </xf>
    <xf numFmtId="3" fontId="25" fillId="20" borderId="19" xfId="0" applyNumberFormat="1" applyFont="1" applyFill="1" applyBorder="1" applyAlignment="1" applyProtection="1">
      <alignment/>
      <protection/>
    </xf>
    <xf numFmtId="3" fontId="25" fillId="54" borderId="19" xfId="0" applyNumberFormat="1" applyFont="1" applyFill="1" applyBorder="1" applyAlignment="1" applyProtection="1">
      <alignment/>
      <protection/>
    </xf>
    <xf numFmtId="3" fontId="25" fillId="51" borderId="19" xfId="0" applyNumberFormat="1" applyFont="1" applyFill="1" applyBorder="1" applyAlignment="1" applyProtection="1">
      <alignment/>
      <protection/>
    </xf>
    <xf numFmtId="3" fontId="26" fillId="51" borderId="55" xfId="0" applyNumberFormat="1" applyFont="1" applyFill="1" applyBorder="1" applyAlignment="1" applyProtection="1">
      <alignment/>
      <protection/>
    </xf>
    <xf numFmtId="3" fontId="25" fillId="51" borderId="55" xfId="0" applyNumberFormat="1" applyFont="1" applyFill="1" applyBorder="1" applyAlignment="1" applyProtection="1">
      <alignment/>
      <protection/>
    </xf>
    <xf numFmtId="3" fontId="26" fillId="51" borderId="0" xfId="0" applyNumberFormat="1" applyFont="1" applyFill="1" applyBorder="1" applyAlignment="1" applyProtection="1">
      <alignment horizontal="center"/>
      <protection/>
    </xf>
    <xf numFmtId="3" fontId="26" fillId="51" borderId="0" xfId="0" applyNumberFormat="1" applyFont="1" applyFill="1" applyBorder="1" applyAlignment="1" applyProtection="1">
      <alignment wrapText="1"/>
      <protection/>
    </xf>
    <xf numFmtId="0" fontId="26" fillId="51" borderId="0" xfId="0" applyNumberFormat="1" applyFont="1" applyFill="1" applyBorder="1" applyAlignment="1" applyProtection="1">
      <alignment horizontal="center"/>
      <protection/>
    </xf>
    <xf numFmtId="0" fontId="24" fillId="51" borderId="0" xfId="0" applyNumberFormat="1" applyFont="1" applyFill="1" applyBorder="1" applyAlignment="1" applyProtection="1">
      <alignment wrapText="1"/>
      <protection/>
    </xf>
    <xf numFmtId="0" fontId="25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28" borderId="31" xfId="0" applyNumberFormat="1" applyFont="1" applyFill="1" applyBorder="1" applyAlignment="1" applyProtection="1">
      <alignment/>
      <protection/>
    </xf>
    <xf numFmtId="0" fontId="38" fillId="0" borderId="56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/>
      <protection/>
    </xf>
    <xf numFmtId="0" fontId="26" fillId="0" borderId="57" xfId="0" applyNumberFormat="1" applyFont="1" applyFill="1" applyBorder="1" applyAlignment="1" applyProtection="1">
      <alignment/>
      <protection/>
    </xf>
    <xf numFmtId="0" fontId="25" fillId="38" borderId="32" xfId="0" applyNumberFormat="1" applyFont="1" applyFill="1" applyBorder="1" applyAlignment="1" applyProtection="1">
      <alignment/>
      <protection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38" fillId="51" borderId="56" xfId="0" applyNumberFormat="1" applyFont="1" applyFill="1" applyBorder="1" applyAlignment="1" applyProtection="1">
      <alignment wrapText="1"/>
      <protection/>
    </xf>
    <xf numFmtId="0" fontId="26" fillId="51" borderId="56" xfId="0" applyNumberFormat="1" applyFont="1" applyFill="1" applyBorder="1" applyAlignment="1" applyProtection="1">
      <alignment/>
      <protection/>
    </xf>
    <xf numFmtId="0" fontId="26" fillId="51" borderId="57" xfId="0" applyNumberFormat="1" applyFont="1" applyFill="1" applyBorder="1" applyAlignment="1" applyProtection="1">
      <alignment/>
      <protection/>
    </xf>
    <xf numFmtId="0" fontId="26" fillId="51" borderId="19" xfId="0" applyNumberFormat="1" applyFont="1" applyFill="1" applyBorder="1" applyAlignment="1" applyProtection="1">
      <alignment horizontal="left"/>
      <protection/>
    </xf>
    <xf numFmtId="0" fontId="26" fillId="51" borderId="19" xfId="0" applyNumberFormat="1" applyFont="1" applyFill="1" applyBorder="1" applyAlignment="1" applyProtection="1">
      <alignment wrapText="1"/>
      <protection/>
    </xf>
    <xf numFmtId="0" fontId="26" fillId="51" borderId="32" xfId="0" applyNumberFormat="1" applyFont="1" applyFill="1" applyBorder="1" applyAlignment="1" applyProtection="1">
      <alignment horizontal="center"/>
      <protection/>
    </xf>
    <xf numFmtId="0" fontId="26" fillId="51" borderId="32" xfId="0" applyNumberFormat="1" applyFont="1" applyFill="1" applyBorder="1" applyAlignment="1" applyProtection="1">
      <alignment wrapText="1"/>
      <protection/>
    </xf>
    <xf numFmtId="0" fontId="26" fillId="51" borderId="32" xfId="0" applyNumberFormat="1" applyFont="1" applyFill="1" applyBorder="1" applyAlignment="1" applyProtection="1">
      <alignment/>
      <protection/>
    </xf>
    <xf numFmtId="0" fontId="26" fillId="51" borderId="58" xfId="0" applyNumberFormat="1" applyFont="1" applyFill="1" applyBorder="1" applyAlignment="1" applyProtection="1">
      <alignment/>
      <protection/>
    </xf>
    <xf numFmtId="0" fontId="26" fillId="28" borderId="59" xfId="0" applyNumberFormat="1" applyFont="1" applyFill="1" applyBorder="1" applyAlignment="1" applyProtection="1">
      <alignment horizontal="center"/>
      <protection/>
    </xf>
    <xf numFmtId="0" fontId="26" fillId="28" borderId="56" xfId="0" applyNumberFormat="1" applyFont="1" applyFill="1" applyBorder="1" applyAlignment="1" applyProtection="1">
      <alignment wrapText="1"/>
      <protection/>
    </xf>
    <xf numFmtId="0" fontId="26" fillId="28" borderId="56" xfId="0" applyNumberFormat="1" applyFont="1" applyFill="1" applyBorder="1" applyAlignment="1" applyProtection="1">
      <alignment/>
      <protection/>
    </xf>
    <xf numFmtId="0" fontId="25" fillId="0" borderId="60" xfId="0" applyNumberFormat="1" applyFont="1" applyFill="1" applyBorder="1" applyAlignment="1" applyProtection="1">
      <alignment wrapText="1"/>
      <protection/>
    </xf>
    <xf numFmtId="0" fontId="26" fillId="12" borderId="60" xfId="0" applyNumberFormat="1" applyFont="1" applyFill="1" applyBorder="1" applyAlignment="1" applyProtection="1">
      <alignment wrapText="1"/>
      <protection/>
    </xf>
    <xf numFmtId="0" fontId="2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6" fillId="12" borderId="59" xfId="0" applyNumberFormat="1" applyFont="1" applyFill="1" applyBorder="1" applyAlignment="1" applyProtection="1">
      <alignment/>
      <protection/>
    </xf>
    <xf numFmtId="0" fontId="26" fillId="12" borderId="31" xfId="0" applyNumberFormat="1" applyFont="1" applyFill="1" applyBorder="1" applyAlignment="1" applyProtection="1">
      <alignment/>
      <protection/>
    </xf>
    <xf numFmtId="0" fontId="25" fillId="0" borderId="60" xfId="0" applyNumberFormat="1" applyFont="1" applyFill="1" applyBorder="1" applyAlignment="1" applyProtection="1">
      <alignment horizontal="center"/>
      <protection/>
    </xf>
    <xf numFmtId="0" fontId="26" fillId="12" borderId="61" xfId="0" applyNumberFormat="1" applyFont="1" applyFill="1" applyBorder="1" applyAlignment="1" applyProtection="1">
      <alignment wrapText="1"/>
      <protection/>
    </xf>
    <xf numFmtId="0" fontId="26" fillId="12" borderId="31" xfId="0" applyNumberFormat="1" applyFont="1" applyFill="1" applyBorder="1" applyAlignment="1" applyProtection="1">
      <alignment wrapText="1"/>
      <protection/>
    </xf>
    <xf numFmtId="0" fontId="26" fillId="53" borderId="19" xfId="0" applyNumberFormat="1" applyFont="1" applyFill="1" applyBorder="1" applyAlignment="1" applyProtection="1">
      <alignment horizontal="center"/>
      <protection/>
    </xf>
    <xf numFmtId="0" fontId="26" fillId="53" borderId="19" xfId="0" applyNumberFormat="1" applyFont="1" applyFill="1" applyBorder="1" applyAlignment="1" applyProtection="1">
      <alignment wrapText="1"/>
      <protection/>
    </xf>
    <xf numFmtId="3" fontId="26" fillId="51" borderId="19" xfId="0" applyNumberFormat="1" applyFont="1" applyFill="1" applyBorder="1" applyAlignment="1" applyProtection="1">
      <alignment horizontal="center"/>
      <protection/>
    </xf>
    <xf numFmtId="3" fontId="26" fillId="51" borderId="19" xfId="0" applyNumberFormat="1" applyFont="1" applyFill="1" applyBorder="1" applyAlignment="1" applyProtection="1">
      <alignment wrapText="1"/>
      <protection/>
    </xf>
    <xf numFmtId="0" fontId="25" fillId="51" borderId="19" xfId="0" applyNumberFormat="1" applyFont="1" applyFill="1" applyBorder="1" applyAlignment="1" applyProtection="1">
      <alignment horizontal="center" wrapText="1"/>
      <protection/>
    </xf>
    <xf numFmtId="0" fontId="25" fillId="51" borderId="19" xfId="0" applyNumberFormat="1" applyFont="1" applyFill="1" applyBorder="1" applyAlignment="1" applyProtection="1">
      <alignment wrapText="1"/>
      <protection/>
    </xf>
    <xf numFmtId="0" fontId="26" fillId="51" borderId="19" xfId="0" applyNumberFormat="1" applyFont="1" applyFill="1" applyBorder="1" applyAlignment="1" applyProtection="1">
      <alignment horizontal="center"/>
      <protection/>
    </xf>
    <xf numFmtId="0" fontId="24" fillId="51" borderId="19" xfId="0" applyNumberFormat="1" applyFont="1" applyFill="1" applyBorder="1" applyAlignment="1" applyProtection="1">
      <alignment wrapText="1"/>
      <protection/>
    </xf>
    <xf numFmtId="0" fontId="25" fillId="51" borderId="19" xfId="0" applyNumberFormat="1" applyFont="1" applyFill="1" applyBorder="1" applyAlignment="1" applyProtection="1">
      <alignment horizontal="center"/>
      <protection/>
    </xf>
    <xf numFmtId="0" fontId="23" fillId="51" borderId="19" xfId="0" applyNumberFormat="1" applyFont="1" applyFill="1" applyBorder="1" applyAlignment="1" applyProtection="1">
      <alignment wrapText="1"/>
      <protection/>
    </xf>
    <xf numFmtId="3" fontId="26" fillId="0" borderId="22" xfId="0" applyNumberFormat="1" applyFont="1" applyFill="1" applyBorder="1" applyAlignment="1" applyProtection="1">
      <alignment horizontal="center"/>
      <protection/>
    </xf>
    <xf numFmtId="3" fontId="26" fillId="51" borderId="22" xfId="0" applyNumberFormat="1" applyFont="1" applyFill="1" applyBorder="1" applyAlignment="1" applyProtection="1">
      <alignment wrapText="1"/>
      <protection/>
    </xf>
    <xf numFmtId="0" fontId="26" fillId="54" borderId="32" xfId="0" applyNumberFormat="1" applyFont="1" applyFill="1" applyBorder="1" applyAlignment="1" applyProtection="1">
      <alignment horizontal="center"/>
      <protection/>
    </xf>
    <xf numFmtId="0" fontId="26" fillId="54" borderId="32" xfId="0" applyNumberFormat="1" applyFont="1" applyFill="1" applyBorder="1" applyAlignment="1" applyProtection="1">
      <alignment wrapText="1"/>
      <protection/>
    </xf>
    <xf numFmtId="0" fontId="26" fillId="54" borderId="19" xfId="0" applyNumberFormat="1" applyFont="1" applyFill="1" applyBorder="1" applyAlignment="1" applyProtection="1">
      <alignment horizontal="center"/>
      <protection/>
    </xf>
    <xf numFmtId="0" fontId="26" fillId="54" borderId="19" xfId="0" applyNumberFormat="1" applyFont="1" applyFill="1" applyBorder="1" applyAlignment="1" applyProtection="1">
      <alignment wrapText="1"/>
      <protection/>
    </xf>
    <xf numFmtId="0" fontId="25" fillId="54" borderId="19" xfId="0" applyNumberFormat="1" applyFont="1" applyFill="1" applyBorder="1" applyAlignment="1" applyProtection="1">
      <alignment/>
      <protection/>
    </xf>
    <xf numFmtId="0" fontId="26" fillId="54" borderId="60" xfId="0" applyNumberFormat="1" applyFont="1" applyFill="1" applyBorder="1" applyAlignment="1" applyProtection="1">
      <alignment wrapText="1"/>
      <protection/>
    </xf>
    <xf numFmtId="3" fontId="26" fillId="54" borderId="22" xfId="0" applyNumberFormat="1" applyFont="1" applyFill="1" applyBorder="1" applyAlignment="1" applyProtection="1">
      <alignment wrapText="1"/>
      <protection/>
    </xf>
    <xf numFmtId="0" fontId="26" fillId="54" borderId="60" xfId="0" applyNumberFormat="1" applyFont="1" applyFill="1" applyBorder="1" applyAlignment="1" applyProtection="1">
      <alignment horizontal="center"/>
      <protection/>
    </xf>
    <xf numFmtId="2" fontId="25" fillId="38" borderId="32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3" fontId="25" fillId="52" borderId="32" xfId="0" applyNumberFormat="1" applyFont="1" applyFill="1" applyBorder="1" applyAlignment="1" applyProtection="1">
      <alignment/>
      <protection/>
    </xf>
    <xf numFmtId="3" fontId="25" fillId="28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3" fontId="25" fillId="51" borderId="32" xfId="0" applyNumberFormat="1" applyFont="1" applyFill="1" applyBorder="1" applyAlignment="1" applyProtection="1">
      <alignment/>
      <protection/>
    </xf>
    <xf numFmtId="4" fontId="25" fillId="38" borderId="32" xfId="0" applyNumberFormat="1" applyFont="1" applyFill="1" applyBorder="1" applyAlignment="1" applyProtection="1">
      <alignment/>
      <protection/>
    </xf>
    <xf numFmtId="3" fontId="26" fillId="12" borderId="32" xfId="0" applyNumberFormat="1" applyFont="1" applyFill="1" applyBorder="1" applyAlignment="1" applyProtection="1">
      <alignment/>
      <protection/>
    </xf>
    <xf numFmtId="3" fontId="26" fillId="28" borderId="32" xfId="0" applyNumberFormat="1" applyFont="1" applyFill="1" applyBorder="1" applyAlignment="1" applyProtection="1">
      <alignment/>
      <protection/>
    </xf>
    <xf numFmtId="3" fontId="26" fillId="52" borderId="32" xfId="0" applyNumberFormat="1" applyFont="1" applyFill="1" applyBorder="1" applyAlignment="1" applyProtection="1">
      <alignment/>
      <protection/>
    </xf>
    <xf numFmtId="3" fontId="26" fillId="38" borderId="32" xfId="0" applyNumberFormat="1" applyFont="1" applyFill="1" applyBorder="1" applyAlignment="1" applyProtection="1">
      <alignment/>
      <protection/>
    </xf>
    <xf numFmtId="3" fontId="26" fillId="12" borderId="58" xfId="0" applyNumberFormat="1" applyFont="1" applyFill="1" applyBorder="1" applyAlignment="1" applyProtection="1">
      <alignment/>
      <protection/>
    </xf>
    <xf numFmtId="3" fontId="26" fillId="28" borderId="31" xfId="0" applyNumberFormat="1" applyFont="1" applyFill="1" applyBorder="1" applyAlignment="1" applyProtection="1">
      <alignment/>
      <protection/>
    </xf>
    <xf numFmtId="3" fontId="26" fillId="28" borderId="56" xfId="0" applyNumberFormat="1" applyFont="1" applyFill="1" applyBorder="1" applyAlignment="1" applyProtection="1">
      <alignment/>
      <protection/>
    </xf>
    <xf numFmtId="3" fontId="26" fillId="54" borderId="32" xfId="0" applyNumberFormat="1" applyFont="1" applyFill="1" applyBorder="1" applyAlignment="1" applyProtection="1">
      <alignment/>
      <protection/>
    </xf>
    <xf numFmtId="0" fontId="26" fillId="0" borderId="60" xfId="0" applyNumberFormat="1" applyFont="1" applyFill="1" applyBorder="1" applyAlignment="1" applyProtection="1">
      <alignment wrapText="1"/>
      <protection/>
    </xf>
    <xf numFmtId="0" fontId="26" fillId="12" borderId="56" xfId="0" applyNumberFormat="1" applyFont="1" applyFill="1" applyBorder="1" applyAlignment="1" applyProtection="1">
      <alignment/>
      <protection/>
    </xf>
    <xf numFmtId="3" fontId="25" fillId="51" borderId="19" xfId="0" applyNumberFormat="1" applyFont="1" applyFill="1" applyBorder="1" applyAlignment="1" applyProtection="1">
      <alignment wrapText="1"/>
      <protection/>
    </xf>
    <xf numFmtId="3" fontId="26" fillId="12" borderId="56" xfId="0" applyNumberFormat="1" applyFont="1" applyFill="1" applyBorder="1" applyAlignment="1" applyProtection="1">
      <alignment/>
      <protection/>
    </xf>
    <xf numFmtId="3" fontId="26" fillId="12" borderId="31" xfId="0" applyNumberFormat="1" applyFont="1" applyFill="1" applyBorder="1" applyAlignment="1" applyProtection="1">
      <alignment/>
      <protection/>
    </xf>
    <xf numFmtId="3" fontId="26" fillId="12" borderId="59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 wrapText="1"/>
      <protection/>
    </xf>
    <xf numFmtId="3" fontId="26" fillId="12" borderId="60" xfId="0" applyNumberFormat="1" applyFont="1" applyFill="1" applyBorder="1" applyAlignment="1" applyProtection="1">
      <alignment wrapText="1"/>
      <protection/>
    </xf>
    <xf numFmtId="0" fontId="25" fillId="0" borderId="62" xfId="0" applyNumberFormat="1" applyFont="1" applyFill="1" applyBorder="1" applyAlignment="1" applyProtection="1">
      <alignment wrapText="1"/>
      <protection/>
    </xf>
    <xf numFmtId="0" fontId="25" fillId="0" borderId="63" xfId="0" applyNumberFormat="1" applyFont="1" applyFill="1" applyBorder="1" applyAlignment="1" applyProtection="1">
      <alignment wrapText="1"/>
      <protection/>
    </xf>
    <xf numFmtId="0" fontId="25" fillId="52" borderId="59" xfId="0" applyNumberFormat="1" applyFont="1" applyFill="1" applyBorder="1" applyAlignment="1" applyProtection="1">
      <alignment horizontal="center"/>
      <protection/>
    </xf>
    <xf numFmtId="0" fontId="26" fillId="52" borderId="59" xfId="0" applyNumberFormat="1" applyFont="1" applyFill="1" applyBorder="1" applyAlignment="1" applyProtection="1">
      <alignment wrapText="1"/>
      <protection/>
    </xf>
    <xf numFmtId="3" fontId="26" fillId="52" borderId="59" xfId="0" applyNumberFormat="1" applyFont="1" applyFill="1" applyBorder="1" applyAlignment="1" applyProtection="1">
      <alignment/>
      <protection/>
    </xf>
    <xf numFmtId="0" fontId="26" fillId="52" borderId="59" xfId="0" applyNumberFormat="1" applyFont="1" applyFill="1" applyBorder="1" applyAlignment="1" applyProtection="1">
      <alignment/>
      <protection/>
    </xf>
    <xf numFmtId="0" fontId="26" fillId="28" borderId="56" xfId="0" applyNumberFormat="1" applyFont="1" applyFill="1" applyBorder="1" applyAlignment="1" applyProtection="1">
      <alignment horizontal="center"/>
      <protection/>
    </xf>
    <xf numFmtId="0" fontId="26" fillId="51" borderId="19" xfId="0" applyNumberFormat="1" applyFont="1" applyFill="1" applyBorder="1" applyAlignment="1" applyProtection="1">
      <alignment/>
      <protection/>
    </xf>
    <xf numFmtId="0" fontId="26" fillId="28" borderId="55" xfId="0" applyNumberFormat="1" applyFont="1" applyFill="1" applyBorder="1" applyAlignment="1" applyProtection="1">
      <alignment wrapText="1"/>
      <protection/>
    </xf>
    <xf numFmtId="3" fontId="26" fillId="28" borderId="55" xfId="0" applyNumberFormat="1" applyFont="1" applyFill="1" applyBorder="1" applyAlignment="1" applyProtection="1">
      <alignment/>
      <protection/>
    </xf>
    <xf numFmtId="0" fontId="26" fillId="28" borderId="55" xfId="0" applyNumberFormat="1" applyFont="1" applyFill="1" applyBorder="1" applyAlignment="1" applyProtection="1">
      <alignment/>
      <protection/>
    </xf>
    <xf numFmtId="3" fontId="26" fillId="51" borderId="64" xfId="0" applyNumberFormat="1" applyFont="1" applyFill="1" applyBorder="1" applyAlignment="1" applyProtection="1">
      <alignment/>
      <protection/>
    </xf>
    <xf numFmtId="0" fontId="26" fillId="51" borderId="64" xfId="0" applyNumberFormat="1" applyFont="1" applyFill="1" applyBorder="1" applyAlignment="1" applyProtection="1">
      <alignment/>
      <protection/>
    </xf>
    <xf numFmtId="3" fontId="25" fillId="51" borderId="64" xfId="0" applyNumberFormat="1" applyFont="1" applyFill="1" applyBorder="1" applyAlignment="1" applyProtection="1">
      <alignment/>
      <protection/>
    </xf>
    <xf numFmtId="3" fontId="32" fillId="51" borderId="19" xfId="0" applyNumberFormat="1" applyFont="1" applyFill="1" applyBorder="1" applyAlignment="1" applyProtection="1">
      <alignment/>
      <protection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5" fillId="0" borderId="59" xfId="0" applyNumberFormat="1" applyFont="1" applyFill="1" applyBorder="1" applyAlignment="1" applyProtection="1">
      <alignment wrapText="1"/>
      <protection/>
    </xf>
    <xf numFmtId="0" fontId="26" fillId="51" borderId="55" xfId="0" applyNumberFormat="1" applyFont="1" applyFill="1" applyBorder="1" applyAlignment="1" applyProtection="1">
      <alignment/>
      <protection/>
    </xf>
    <xf numFmtId="3" fontId="25" fillId="38" borderId="32" xfId="0" applyNumberFormat="1" applyFont="1" applyFill="1" applyBorder="1" applyAlignment="1" applyProtection="1">
      <alignment/>
      <protection/>
    </xf>
    <xf numFmtId="3" fontId="23" fillId="38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65" xfId="0" applyNumberFormat="1" applyFont="1" applyBorder="1" applyAlignment="1">
      <alignment horizontal="left" wrapText="1"/>
    </xf>
    <xf numFmtId="3" fontId="21" fillId="0" borderId="66" xfId="0" applyNumberFormat="1" applyFont="1" applyBorder="1" applyAlignment="1">
      <alignment horizontal="center" vertical="center" wrapText="1"/>
    </xf>
    <xf numFmtId="3" fontId="21" fillId="0" borderId="67" xfId="0" applyNumberFormat="1" applyFont="1" applyBorder="1" applyAlignment="1">
      <alignment/>
    </xf>
    <xf numFmtId="3" fontId="21" fillId="0" borderId="67" xfId="0" applyNumberFormat="1" applyFont="1" applyBorder="1" applyAlignment="1">
      <alignment horizontal="center" vertical="center" wrapText="1"/>
    </xf>
    <xf numFmtId="3" fontId="21" fillId="0" borderId="68" xfId="0" applyNumberFormat="1" applyFont="1" applyBorder="1" applyAlignment="1">
      <alignment horizontal="center" vertical="center" wrapText="1"/>
    </xf>
    <xf numFmtId="3" fontId="21" fillId="0" borderId="69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3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70" xfId="0" applyNumberFormat="1" applyFont="1" applyBorder="1" applyAlignment="1">
      <alignment horizontal="center"/>
    </xf>
    <xf numFmtId="3" fontId="22" fillId="0" borderId="71" xfId="0" applyNumberFormat="1" applyFont="1" applyBorder="1" applyAlignment="1">
      <alignment horizontal="center"/>
    </xf>
    <xf numFmtId="3" fontId="22" fillId="0" borderId="72" xfId="0" applyNumberFormat="1" applyFont="1" applyBorder="1" applyAlignment="1">
      <alignment horizontal="center"/>
    </xf>
    <xf numFmtId="0" fontId="36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9" fillId="51" borderId="0" xfId="0" applyNumberFormat="1" applyFont="1" applyFill="1" applyBorder="1" applyAlignment="1" applyProtection="1">
      <alignment horizontal="center" wrapText="1"/>
      <protection/>
    </xf>
    <xf numFmtId="0" fontId="39" fillId="20" borderId="22" xfId="0" applyNumberFormat="1" applyFont="1" applyFill="1" applyBorder="1" applyAlignment="1" applyProtection="1">
      <alignment horizontal="center" wrapText="1"/>
      <protection/>
    </xf>
    <xf numFmtId="0" fontId="39" fillId="20" borderId="63" xfId="0" applyNumberFormat="1" applyFont="1" applyFill="1" applyBorder="1" applyAlignment="1" applyProtection="1">
      <alignment horizontal="center" wrapText="1"/>
      <protection/>
    </xf>
    <xf numFmtId="3" fontId="26" fillId="20" borderId="19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51" borderId="19" xfId="0" applyNumberFormat="1" applyFont="1" applyFill="1" applyBorder="1" applyAlignment="1" applyProtection="1">
      <alignment horizontal="left"/>
      <protection/>
    </xf>
    <xf numFmtId="3" fontId="26" fillId="12" borderId="19" xfId="0" applyNumberFormat="1" applyFont="1" applyFill="1" applyBorder="1" applyAlignment="1" applyProtection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J6" sqref="J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313"/>
      <c r="B2" s="313"/>
      <c r="C2" s="313"/>
      <c r="D2" s="313"/>
      <c r="E2" s="313"/>
      <c r="F2" s="313"/>
      <c r="G2" s="313"/>
      <c r="H2" s="313"/>
    </row>
    <row r="3" spans="1:8" ht="48" customHeight="1">
      <c r="A3" s="306" t="s">
        <v>154</v>
      </c>
      <c r="B3" s="306"/>
      <c r="C3" s="306"/>
      <c r="D3" s="306"/>
      <c r="E3" s="306"/>
      <c r="F3" s="306"/>
      <c r="G3" s="306"/>
      <c r="H3" s="306"/>
    </row>
    <row r="4" spans="1:8" s="48" customFormat="1" ht="26.25" customHeight="1">
      <c r="A4" s="306" t="s">
        <v>34</v>
      </c>
      <c r="B4" s="306"/>
      <c r="C4" s="306"/>
      <c r="D4" s="306"/>
      <c r="E4" s="306"/>
      <c r="F4" s="306"/>
      <c r="G4" s="314"/>
      <c r="H4" s="31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0" t="s">
        <v>58</v>
      </c>
      <c r="G6" s="130" t="s">
        <v>59</v>
      </c>
      <c r="H6" s="131" t="s">
        <v>60</v>
      </c>
      <c r="I6" s="57"/>
    </row>
    <row r="7" spans="1:9" ht="27.75" customHeight="1">
      <c r="A7" s="315" t="s">
        <v>36</v>
      </c>
      <c r="B7" s="301"/>
      <c r="C7" s="301"/>
      <c r="D7" s="301"/>
      <c r="E7" s="316"/>
      <c r="F7" s="70">
        <f>+F8+F9</f>
        <v>9641364</v>
      </c>
      <c r="G7" s="70">
        <f>G8+G9</f>
        <v>9641364</v>
      </c>
      <c r="H7" s="70">
        <f>+H8+H9</f>
        <v>9641364</v>
      </c>
      <c r="I7" s="68"/>
    </row>
    <row r="8" spans="1:8" ht="22.5" customHeight="1">
      <c r="A8" s="298" t="s">
        <v>0</v>
      </c>
      <c r="B8" s="299"/>
      <c r="C8" s="299"/>
      <c r="D8" s="299"/>
      <c r="E8" s="305"/>
      <c r="F8" s="73">
        <v>9641364</v>
      </c>
      <c r="G8" s="73">
        <v>9641364</v>
      </c>
      <c r="H8" s="73">
        <v>9641364</v>
      </c>
    </row>
    <row r="9" spans="1:8" ht="22.5" customHeight="1">
      <c r="A9" s="317" t="s">
        <v>38</v>
      </c>
      <c r="B9" s="305"/>
      <c r="C9" s="305"/>
      <c r="D9" s="305"/>
      <c r="E9" s="305"/>
      <c r="F9" s="73">
        <v>0</v>
      </c>
      <c r="G9" s="73">
        <v>0</v>
      </c>
      <c r="H9" s="73">
        <v>0</v>
      </c>
    </row>
    <row r="10" spans="1:8" ht="22.5" customHeight="1">
      <c r="A10" s="69" t="s">
        <v>37</v>
      </c>
      <c r="B10" s="72"/>
      <c r="C10" s="72"/>
      <c r="D10" s="72"/>
      <c r="E10" s="72"/>
      <c r="F10" s="70">
        <f>+F11+F12</f>
        <v>9310364</v>
      </c>
      <c r="G10" s="70">
        <f>+G11+G12</f>
        <v>9641364</v>
      </c>
      <c r="H10" s="70">
        <f>+H11+H12</f>
        <v>9641364</v>
      </c>
    </row>
    <row r="11" spans="1:10" ht="22.5" customHeight="1">
      <c r="A11" s="302" t="s">
        <v>1</v>
      </c>
      <c r="B11" s="299"/>
      <c r="C11" s="299"/>
      <c r="D11" s="299"/>
      <c r="E11" s="303"/>
      <c r="F11" s="73">
        <v>9199364</v>
      </c>
      <c r="G11" s="73">
        <v>9530364</v>
      </c>
      <c r="H11" s="73">
        <v>9530364</v>
      </c>
      <c r="I11" s="38"/>
      <c r="J11" s="38"/>
    </row>
    <row r="12" spans="1:10" ht="22.5" customHeight="1">
      <c r="A12" s="304" t="s">
        <v>40</v>
      </c>
      <c r="B12" s="305"/>
      <c r="C12" s="305"/>
      <c r="D12" s="305"/>
      <c r="E12" s="305"/>
      <c r="F12" s="58">
        <v>111000</v>
      </c>
      <c r="G12" s="58">
        <v>111000</v>
      </c>
      <c r="H12" s="58">
        <v>111000</v>
      </c>
      <c r="I12" s="38"/>
      <c r="J12" s="38"/>
    </row>
    <row r="13" spans="1:10" ht="22.5" customHeight="1">
      <c r="A13" s="300" t="s">
        <v>2</v>
      </c>
      <c r="B13" s="301"/>
      <c r="C13" s="301"/>
      <c r="D13" s="301"/>
      <c r="E13" s="301"/>
      <c r="F13" s="71">
        <f>+F7-F10</f>
        <v>331000</v>
      </c>
      <c r="G13" s="71">
        <f>+G7-G10</f>
        <v>0</v>
      </c>
      <c r="H13" s="71">
        <f>+H7-H10</f>
        <v>0</v>
      </c>
      <c r="J13" s="38"/>
    </row>
    <row r="14" spans="1:8" ht="25.5" customHeight="1">
      <c r="A14" s="306"/>
      <c r="B14" s="296"/>
      <c r="C14" s="296"/>
      <c r="D14" s="296"/>
      <c r="E14" s="296"/>
      <c r="F14" s="297"/>
      <c r="G14" s="297"/>
      <c r="H14" s="297"/>
    </row>
    <row r="15" spans="1:10" ht="27.75" customHeight="1">
      <c r="A15" s="51"/>
      <c r="B15" s="52"/>
      <c r="C15" s="52"/>
      <c r="D15" s="53"/>
      <c r="E15" s="54"/>
      <c r="F15" s="55" t="s">
        <v>58</v>
      </c>
      <c r="G15" s="55" t="s">
        <v>59</v>
      </c>
      <c r="H15" s="56" t="s">
        <v>60</v>
      </c>
      <c r="J15" s="38"/>
    </row>
    <row r="16" spans="1:10" ht="30.75" customHeight="1">
      <c r="A16" s="307" t="s">
        <v>64</v>
      </c>
      <c r="B16" s="308"/>
      <c r="C16" s="308"/>
      <c r="D16" s="308"/>
      <c r="E16" s="309"/>
      <c r="F16" s="74">
        <v>759885</v>
      </c>
      <c r="G16" s="74">
        <v>428885</v>
      </c>
      <c r="H16" s="74">
        <v>428885</v>
      </c>
      <c r="J16" s="38"/>
    </row>
    <row r="17" spans="1:10" ht="34.5" customHeight="1">
      <c r="A17" s="310" t="s">
        <v>65</v>
      </c>
      <c r="B17" s="311"/>
      <c r="C17" s="311"/>
      <c r="D17" s="311"/>
      <c r="E17" s="312"/>
      <c r="F17" s="75">
        <v>331000</v>
      </c>
      <c r="G17" s="75"/>
      <c r="H17" s="71"/>
      <c r="J17" s="38"/>
    </row>
    <row r="18" spans="1:10" s="43" customFormat="1" ht="25.5" customHeight="1">
      <c r="A18" s="295"/>
      <c r="B18" s="296"/>
      <c r="C18" s="296"/>
      <c r="D18" s="296"/>
      <c r="E18" s="296"/>
      <c r="F18" s="297"/>
      <c r="G18" s="297"/>
      <c r="H18" s="297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6"/>
      <c r="K19" s="76"/>
    </row>
    <row r="20" spans="1:10" s="43" customFormat="1" ht="22.5" customHeight="1">
      <c r="A20" s="298" t="s">
        <v>3</v>
      </c>
      <c r="B20" s="299"/>
      <c r="C20" s="299"/>
      <c r="D20" s="299"/>
      <c r="E20" s="299"/>
      <c r="F20" s="58"/>
      <c r="G20" s="58"/>
      <c r="H20" s="58"/>
      <c r="J20" s="76"/>
    </row>
    <row r="21" spans="1:8" s="43" customFormat="1" ht="33.75" customHeight="1">
      <c r="A21" s="298" t="s">
        <v>4</v>
      </c>
      <c r="B21" s="299"/>
      <c r="C21" s="299"/>
      <c r="D21" s="299"/>
      <c r="E21" s="299"/>
      <c r="F21" s="58"/>
      <c r="G21" s="58"/>
      <c r="H21" s="58"/>
    </row>
    <row r="22" spans="1:11" s="43" customFormat="1" ht="22.5" customHeight="1">
      <c r="A22" s="300" t="s">
        <v>5</v>
      </c>
      <c r="B22" s="301"/>
      <c r="C22" s="301"/>
      <c r="D22" s="301"/>
      <c r="E22" s="301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8" s="43" customFormat="1" ht="25.5" customHeight="1">
      <c r="A23" s="295"/>
      <c r="B23" s="296"/>
      <c r="C23" s="296"/>
      <c r="D23" s="296"/>
      <c r="E23" s="296"/>
      <c r="F23" s="297"/>
      <c r="G23" s="297"/>
      <c r="H23" s="297"/>
    </row>
    <row r="24" spans="1:8" s="43" customFormat="1" ht="22.5" customHeight="1">
      <c r="A24" s="302" t="s">
        <v>6</v>
      </c>
      <c r="B24" s="299"/>
      <c r="C24" s="299"/>
      <c r="D24" s="299"/>
      <c r="E24" s="299"/>
      <c r="F24" s="58">
        <f>F16-F17</f>
        <v>428885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293" t="s">
        <v>41</v>
      </c>
      <c r="B26" s="294"/>
      <c r="C26" s="294"/>
      <c r="D26" s="294"/>
      <c r="E26" s="294"/>
      <c r="F26" s="294"/>
      <c r="G26" s="294"/>
      <c r="H26" s="294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4">
      <selection activeCell="K17" sqref="K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306" t="s">
        <v>7</v>
      </c>
      <c r="B1" s="306"/>
      <c r="C1" s="306"/>
      <c r="D1" s="306"/>
      <c r="E1" s="306"/>
      <c r="F1" s="306"/>
      <c r="G1" s="306"/>
      <c r="H1" s="306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321" t="s">
        <v>42</v>
      </c>
      <c r="C3" s="322"/>
      <c r="D3" s="322"/>
      <c r="E3" s="322"/>
      <c r="F3" s="322"/>
      <c r="G3" s="322"/>
      <c r="H3" s="323"/>
    </row>
    <row r="4" spans="1:8" s="1" customFormat="1" ht="90" thickBot="1">
      <c r="A4" s="65" t="s">
        <v>50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39</v>
      </c>
      <c r="H4" s="83" t="s">
        <v>16</v>
      </c>
    </row>
    <row r="5" spans="1:8" s="1" customFormat="1" ht="12.75" customHeight="1">
      <c r="A5" s="102">
        <v>636</v>
      </c>
      <c r="B5" s="103"/>
      <c r="C5" s="104"/>
      <c r="D5" s="105"/>
      <c r="E5" s="106">
        <v>8302250</v>
      </c>
      <c r="F5" s="106"/>
      <c r="G5" s="107"/>
      <c r="H5" s="108"/>
    </row>
    <row r="6" spans="1:8" s="1" customFormat="1" ht="12.75">
      <c r="A6" s="109">
        <v>652</v>
      </c>
      <c r="B6" s="110"/>
      <c r="C6" s="111"/>
      <c r="D6" s="111">
        <v>445500</v>
      </c>
      <c r="E6" s="111"/>
      <c r="F6" s="111"/>
      <c r="G6" s="112"/>
      <c r="H6" s="113"/>
    </row>
    <row r="7" spans="1:8" s="1" customFormat="1" ht="12.75">
      <c r="A7" s="109">
        <v>653</v>
      </c>
      <c r="B7" s="110"/>
      <c r="C7" s="111"/>
      <c r="D7" s="111"/>
      <c r="E7" s="111"/>
      <c r="F7" s="111"/>
      <c r="G7" s="112"/>
      <c r="H7" s="113"/>
    </row>
    <row r="8" spans="1:8" s="1" customFormat="1" ht="12.75">
      <c r="A8" s="109">
        <v>661</v>
      </c>
      <c r="B8" s="110"/>
      <c r="C8" s="111">
        <v>50050</v>
      </c>
      <c r="D8" s="111"/>
      <c r="E8" s="111"/>
      <c r="F8" s="111"/>
      <c r="G8" s="112"/>
      <c r="H8" s="113"/>
    </row>
    <row r="9" spans="1:8" s="1" customFormat="1" ht="12.75">
      <c r="A9" s="109">
        <v>663</v>
      </c>
      <c r="B9" s="110"/>
      <c r="C9" s="111"/>
      <c r="D9" s="111"/>
      <c r="E9" s="111"/>
      <c r="F9" s="111"/>
      <c r="G9" s="112"/>
      <c r="H9" s="113"/>
    </row>
    <row r="10" spans="1:8" s="1" customFormat="1" ht="12.75">
      <c r="A10" s="109">
        <v>671</v>
      </c>
      <c r="B10" s="110">
        <v>512564</v>
      </c>
      <c r="C10" s="111"/>
      <c r="D10" s="111"/>
      <c r="E10" s="111"/>
      <c r="F10" s="111"/>
      <c r="G10" s="112"/>
      <c r="H10" s="113"/>
    </row>
    <row r="11" spans="1:8" s="1" customFormat="1" ht="12.75">
      <c r="A11" s="109">
        <v>673</v>
      </c>
      <c r="B11" s="110"/>
      <c r="C11" s="111"/>
      <c r="D11" s="111"/>
      <c r="E11" s="111"/>
      <c r="F11" s="111"/>
      <c r="G11" s="112"/>
      <c r="H11" s="113"/>
    </row>
    <row r="12" spans="1:8" s="1" customFormat="1" ht="12.75">
      <c r="A12" s="109">
        <v>922</v>
      </c>
      <c r="B12" s="110"/>
      <c r="C12" s="111"/>
      <c r="D12" s="111"/>
      <c r="E12" s="111">
        <v>331000</v>
      </c>
      <c r="F12" s="111"/>
      <c r="G12" s="112"/>
      <c r="H12" s="113"/>
    </row>
    <row r="13" spans="1:8" s="1" customFormat="1" ht="12.75">
      <c r="A13" s="125"/>
      <c r="B13" s="126"/>
      <c r="C13" s="127"/>
      <c r="D13" s="127"/>
      <c r="E13" s="127"/>
      <c r="F13" s="127"/>
      <c r="G13" s="128"/>
      <c r="H13" s="129"/>
    </row>
    <row r="14" spans="1:8" s="1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1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10">
        <v>512564</v>
      </c>
      <c r="C16" s="111">
        <v>50050</v>
      </c>
      <c r="D16" s="111">
        <v>445500</v>
      </c>
      <c r="E16" s="106">
        <v>8633250</v>
      </c>
      <c r="F16" s="120">
        <f>+F6</f>
        <v>0</v>
      </c>
      <c r="G16" s="120">
        <v>0</v>
      </c>
      <c r="H16" s="121">
        <v>0</v>
      </c>
    </row>
    <row r="17" spans="1:8" s="1" customFormat="1" ht="28.5" customHeight="1" thickBot="1">
      <c r="A17" s="11" t="s">
        <v>43</v>
      </c>
      <c r="B17" s="318">
        <f>B16+C16+D16+E16+F16+G16+H16</f>
        <v>9641364</v>
      </c>
      <c r="C17" s="319"/>
      <c r="D17" s="319"/>
      <c r="E17" s="319"/>
      <c r="F17" s="319"/>
      <c r="G17" s="319"/>
      <c r="H17" s="320"/>
    </row>
    <row r="18" spans="1:8" ht="13.5" thickBot="1">
      <c r="A18" s="6"/>
      <c r="B18" s="286"/>
      <c r="C18" s="6"/>
      <c r="D18" s="7"/>
      <c r="E18" s="12"/>
      <c r="H18" s="10"/>
    </row>
    <row r="19" spans="1:8" ht="26.25" customHeight="1" thickBot="1">
      <c r="A19" s="66" t="s">
        <v>9</v>
      </c>
      <c r="B19" s="321" t="s">
        <v>55</v>
      </c>
      <c r="C19" s="322"/>
      <c r="D19" s="322"/>
      <c r="E19" s="322"/>
      <c r="F19" s="322"/>
      <c r="G19" s="322"/>
      <c r="H19" s="323"/>
    </row>
    <row r="20" spans="1:8" ht="90" thickBot="1">
      <c r="A20" s="67" t="s">
        <v>50</v>
      </c>
      <c r="B20" s="81" t="s">
        <v>10</v>
      </c>
      <c r="C20" s="82" t="s">
        <v>11</v>
      </c>
      <c r="D20" s="82" t="s">
        <v>12</v>
      </c>
      <c r="E20" s="82" t="s">
        <v>13</v>
      </c>
      <c r="F20" s="82" t="s">
        <v>14</v>
      </c>
      <c r="G20" s="82" t="s">
        <v>39</v>
      </c>
      <c r="H20" s="83" t="s">
        <v>16</v>
      </c>
    </row>
    <row r="21" spans="1:8" ht="13.5" thickBot="1">
      <c r="A21" s="102">
        <v>63</v>
      </c>
      <c r="B21" s="103"/>
      <c r="C21" s="104"/>
      <c r="D21" s="105"/>
      <c r="E21" s="106">
        <v>8633250</v>
      </c>
      <c r="F21" s="106"/>
      <c r="G21" s="107"/>
      <c r="H21" s="108"/>
    </row>
    <row r="22" spans="1:8" ht="12.75">
      <c r="A22" s="102">
        <v>65</v>
      </c>
      <c r="B22" s="288"/>
      <c r="C22" s="289"/>
      <c r="D22" s="111">
        <v>445500</v>
      </c>
      <c r="E22" s="290"/>
      <c r="F22" s="290"/>
      <c r="G22" s="291"/>
      <c r="H22" s="292"/>
    </row>
    <row r="23" spans="1:8" ht="12.75">
      <c r="A23" s="109">
        <v>66</v>
      </c>
      <c r="B23" s="110"/>
      <c r="C23" s="111">
        <v>50050</v>
      </c>
      <c r="D23" s="111"/>
      <c r="E23" s="111"/>
      <c r="F23" s="111"/>
      <c r="G23" s="112"/>
      <c r="H23" s="113"/>
    </row>
    <row r="24" spans="1:8" ht="12.75">
      <c r="A24" s="109">
        <v>67</v>
      </c>
      <c r="B24" s="110">
        <v>512564</v>
      </c>
      <c r="C24" s="111"/>
      <c r="D24" s="111"/>
      <c r="E24" s="111"/>
      <c r="F24" s="111"/>
      <c r="G24" s="112"/>
      <c r="H24" s="113"/>
    </row>
    <row r="25" spans="1:8" ht="12.75">
      <c r="A25" s="109">
        <v>92</v>
      </c>
      <c r="B25" s="110"/>
      <c r="C25" s="111"/>
      <c r="D25" s="111"/>
      <c r="E25" s="111"/>
      <c r="F25" s="111"/>
      <c r="G25" s="112"/>
      <c r="H25" s="113"/>
    </row>
    <row r="26" spans="1:8" ht="12.75">
      <c r="A26" s="109"/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2.75">
      <c r="A28" s="109"/>
      <c r="B28" s="110"/>
      <c r="C28" s="111"/>
      <c r="D28" s="111"/>
      <c r="E28" s="111"/>
      <c r="F28" s="111"/>
      <c r="G28" s="112"/>
      <c r="H28" s="113"/>
    </row>
    <row r="29" spans="1:8" ht="13.5" thickBot="1">
      <c r="A29" s="114"/>
      <c r="B29" s="115"/>
      <c r="C29" s="116"/>
      <c r="D29" s="116"/>
      <c r="E29" s="116"/>
      <c r="F29" s="116"/>
      <c r="G29" s="117"/>
      <c r="H29" s="118"/>
    </row>
    <row r="30" spans="1:8" s="1" customFormat="1" ht="30" customHeight="1" thickBot="1">
      <c r="A30" s="11" t="s">
        <v>17</v>
      </c>
      <c r="B30" s="119">
        <f>B24</f>
        <v>512564</v>
      </c>
      <c r="C30" s="120">
        <f>+C23</f>
        <v>50050</v>
      </c>
      <c r="D30" s="111">
        <v>445500</v>
      </c>
      <c r="E30" s="106">
        <v>8633250</v>
      </c>
      <c r="F30" s="120">
        <f>+F23</f>
        <v>0</v>
      </c>
      <c r="G30" s="120">
        <v>0</v>
      </c>
      <c r="H30" s="121">
        <v>0</v>
      </c>
    </row>
    <row r="31" spans="1:8" s="1" customFormat="1" ht="28.5" customHeight="1" thickBot="1">
      <c r="A31" s="11" t="s">
        <v>56</v>
      </c>
      <c r="B31" s="318">
        <f>B30+C30+D30+E30+F30+G30+H30</f>
        <v>9641364</v>
      </c>
      <c r="C31" s="319"/>
      <c r="D31" s="319"/>
      <c r="E31" s="319"/>
      <c r="F31" s="319"/>
      <c r="G31" s="319"/>
      <c r="H31" s="320"/>
    </row>
    <row r="32" spans="4:5" ht="13.5" thickBot="1">
      <c r="D32" s="14"/>
      <c r="E32" s="15"/>
    </row>
    <row r="33" spans="1:8" ht="26.25" customHeight="1" thickBot="1">
      <c r="A33" s="66" t="s">
        <v>9</v>
      </c>
      <c r="B33" s="321" t="s">
        <v>61</v>
      </c>
      <c r="C33" s="322"/>
      <c r="D33" s="322"/>
      <c r="E33" s="322"/>
      <c r="F33" s="322"/>
      <c r="G33" s="322"/>
      <c r="H33" s="323"/>
    </row>
    <row r="34" spans="1:8" ht="90" thickBot="1">
      <c r="A34" s="67" t="s">
        <v>50</v>
      </c>
      <c r="B34" s="81" t="s">
        <v>10</v>
      </c>
      <c r="C34" s="82" t="s">
        <v>11</v>
      </c>
      <c r="D34" s="82" t="s">
        <v>12</v>
      </c>
      <c r="E34" s="82" t="s">
        <v>13</v>
      </c>
      <c r="F34" s="82" t="s">
        <v>14</v>
      </c>
      <c r="G34" s="82" t="s">
        <v>39</v>
      </c>
      <c r="H34" s="83" t="s">
        <v>16</v>
      </c>
    </row>
    <row r="35" spans="1:8" ht="12.75">
      <c r="A35" s="102">
        <v>63</v>
      </c>
      <c r="B35" s="103"/>
      <c r="C35" s="104"/>
      <c r="D35" s="105"/>
      <c r="E35" s="106">
        <v>8633250</v>
      </c>
      <c r="F35" s="106"/>
      <c r="G35" s="107"/>
      <c r="H35" s="108"/>
    </row>
    <row r="36" spans="1:8" ht="12.75">
      <c r="A36" s="287">
        <v>65</v>
      </c>
      <c r="B36" s="288"/>
      <c r="C36" s="289"/>
      <c r="D36" s="111">
        <v>445500</v>
      </c>
      <c r="E36" s="290"/>
      <c r="F36" s="290"/>
      <c r="G36" s="291"/>
      <c r="H36" s="292"/>
    </row>
    <row r="37" spans="1:8" ht="12.75">
      <c r="A37" s="109">
        <v>66</v>
      </c>
      <c r="B37" s="110"/>
      <c r="C37" s="111">
        <v>50050</v>
      </c>
      <c r="D37" s="111"/>
      <c r="E37" s="111"/>
      <c r="F37" s="111"/>
      <c r="G37" s="112"/>
      <c r="H37" s="113"/>
    </row>
    <row r="38" spans="1:8" ht="12.75">
      <c r="A38" s="109">
        <v>67</v>
      </c>
      <c r="B38" s="110">
        <v>512564</v>
      </c>
      <c r="C38" s="111"/>
      <c r="D38" s="111"/>
      <c r="E38" s="111"/>
      <c r="F38" s="111"/>
      <c r="G38" s="112"/>
      <c r="H38" s="113"/>
    </row>
    <row r="39" spans="1:8" ht="12.75">
      <c r="A39" s="109">
        <v>92</v>
      </c>
      <c r="B39" s="110"/>
      <c r="C39" s="111"/>
      <c r="D39" s="111"/>
      <c r="E39" s="111"/>
      <c r="F39" s="111"/>
      <c r="G39" s="112"/>
      <c r="H39" s="113"/>
    </row>
    <row r="40" spans="1:8" ht="12.75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>
      <c r="A41" s="109"/>
      <c r="B41" s="110"/>
      <c r="C41" s="111"/>
      <c r="D41" s="111"/>
      <c r="E41" s="111"/>
      <c r="F41" s="111"/>
      <c r="G41" s="112"/>
      <c r="H41" s="113"/>
    </row>
    <row r="42" spans="1:8" ht="13.5" customHeight="1">
      <c r="A42" s="109"/>
      <c r="B42" s="110"/>
      <c r="C42" s="111"/>
      <c r="D42" s="111"/>
      <c r="E42" s="111"/>
      <c r="F42" s="111"/>
      <c r="G42" s="112"/>
      <c r="H42" s="113"/>
    </row>
    <row r="43" spans="1:8" ht="13.5" customHeight="1" thickBot="1">
      <c r="A43" s="114"/>
      <c r="B43" s="115"/>
      <c r="C43" s="116"/>
      <c r="D43" s="116"/>
      <c r="E43" s="116"/>
      <c r="F43" s="116"/>
      <c r="G43" s="117"/>
      <c r="H43" s="118"/>
    </row>
    <row r="44" spans="1:8" s="1" customFormat="1" ht="30" customHeight="1" thickBot="1">
      <c r="A44" s="11" t="s">
        <v>17</v>
      </c>
      <c r="B44" s="119">
        <f>B38</f>
        <v>512564</v>
      </c>
      <c r="C44" s="120">
        <f>+C37</f>
        <v>50050</v>
      </c>
      <c r="D44" s="111">
        <v>445500</v>
      </c>
      <c r="E44" s="106">
        <v>8633250</v>
      </c>
      <c r="F44" s="120">
        <f>+F37</f>
        <v>0</v>
      </c>
      <c r="G44" s="120">
        <v>0</v>
      </c>
      <c r="H44" s="121">
        <v>0</v>
      </c>
    </row>
    <row r="45" spans="1:8" s="1" customFormat="1" ht="28.5" customHeight="1" thickBot="1">
      <c r="A45" s="11" t="s">
        <v>62</v>
      </c>
      <c r="B45" s="318">
        <f>B44+C44+D44+E44+F44+G44+H44</f>
        <v>9641364</v>
      </c>
      <c r="C45" s="319"/>
      <c r="D45" s="319"/>
      <c r="E45" s="319"/>
      <c r="F45" s="319"/>
      <c r="G45" s="319"/>
      <c r="H45" s="320"/>
    </row>
    <row r="46" spans="3:5" ht="13.5" customHeight="1">
      <c r="C46" s="16"/>
      <c r="D46" s="14"/>
      <c r="E46" s="17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324"/>
      <c r="B157" s="325"/>
      <c r="C157" s="325"/>
      <c r="D157" s="325"/>
      <c r="E157" s="325"/>
    </row>
    <row r="158" spans="1:5" ht="28.5" customHeight="1">
      <c r="A158" s="32"/>
      <c r="B158" s="32"/>
      <c r="C158" s="32"/>
      <c r="D158" s="33"/>
      <c r="E158" s="34"/>
    </row>
    <row r="160" spans="1:5" ht="15.7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1"/>
  <sheetViews>
    <sheetView workbookViewId="0" topLeftCell="A35">
      <selection activeCell="N79" sqref="N79"/>
    </sheetView>
  </sheetViews>
  <sheetFormatPr defaultColWidth="11.421875" defaultRowHeight="12.75"/>
  <cols>
    <col min="1" max="1" width="19.0039062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 customHeight="1">
      <c r="A2" s="80"/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38.25">
      <c r="A3" s="4" t="s">
        <v>19</v>
      </c>
      <c r="B3" s="84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57</v>
      </c>
      <c r="J3" s="4" t="s">
        <v>63</v>
      </c>
    </row>
    <row r="4" spans="1:10" ht="12.75">
      <c r="A4" s="99"/>
      <c r="B4" s="87"/>
      <c r="C4" s="88"/>
      <c r="D4" s="88"/>
      <c r="E4" s="88"/>
      <c r="F4" s="88"/>
      <c r="G4" s="88"/>
      <c r="H4" s="88"/>
      <c r="I4" s="88"/>
      <c r="J4" s="88"/>
    </row>
    <row r="5" spans="1:10" s="5" customFormat="1" ht="12.75">
      <c r="A5" s="100"/>
      <c r="B5" s="90" t="s">
        <v>35</v>
      </c>
      <c r="C5" s="101"/>
      <c r="D5" s="101"/>
      <c r="E5" s="101"/>
      <c r="F5" s="101"/>
      <c r="G5" s="101"/>
      <c r="H5" s="101"/>
      <c r="I5" s="101"/>
      <c r="J5" s="101"/>
    </row>
    <row r="6" spans="1:10" s="5" customFormat="1" ht="12.75">
      <c r="A6" s="100"/>
      <c r="B6" s="90" t="s">
        <v>123</v>
      </c>
      <c r="C6" s="101"/>
      <c r="D6" s="101"/>
      <c r="E6" s="101"/>
      <c r="F6" s="101"/>
      <c r="G6" s="101"/>
      <c r="H6" s="101"/>
      <c r="I6" s="101"/>
      <c r="J6" s="156"/>
    </row>
    <row r="7" spans="1:10" s="5" customFormat="1" ht="12.75" hidden="1">
      <c r="A7" s="100"/>
      <c r="B7" s="195"/>
      <c r="C7" s="196"/>
      <c r="D7" s="196"/>
      <c r="E7" s="196"/>
      <c r="F7" s="196"/>
      <c r="G7" s="196"/>
      <c r="H7" s="196"/>
      <c r="I7" s="196"/>
      <c r="J7" s="197"/>
    </row>
    <row r="8" spans="1:17" ht="12.75" customHeight="1" hidden="1">
      <c r="A8" s="199"/>
      <c r="B8" s="200"/>
      <c r="C8" s="201"/>
      <c r="D8" s="201"/>
      <c r="E8" s="201"/>
      <c r="F8" s="201"/>
      <c r="G8" s="201"/>
      <c r="H8" s="201"/>
      <c r="I8" s="201"/>
      <c r="J8" s="202"/>
      <c r="K8" s="132"/>
      <c r="L8" s="132"/>
      <c r="M8" s="132"/>
      <c r="N8" s="132"/>
      <c r="O8" s="132"/>
      <c r="P8" s="132"/>
      <c r="Q8" s="132"/>
    </row>
    <row r="9" spans="1:17" s="5" customFormat="1" ht="12.75" hidden="1">
      <c r="A9" s="331"/>
      <c r="B9" s="331"/>
      <c r="C9" s="166"/>
      <c r="D9" s="166"/>
      <c r="E9" s="166"/>
      <c r="F9" s="166"/>
      <c r="G9" s="166"/>
      <c r="H9" s="166"/>
      <c r="I9" s="166"/>
      <c r="J9" s="166"/>
      <c r="K9" s="133"/>
      <c r="L9" s="133"/>
      <c r="M9" s="133"/>
      <c r="N9" s="133"/>
      <c r="O9" s="133"/>
      <c r="P9" s="133"/>
      <c r="Q9" s="134"/>
    </row>
    <row r="10" spans="1:17" s="5" customFormat="1" ht="12.75" customHeight="1" hidden="1">
      <c r="A10" s="203"/>
      <c r="B10" s="204"/>
      <c r="C10" s="166"/>
      <c r="D10" s="166"/>
      <c r="E10" s="166"/>
      <c r="F10" s="166"/>
      <c r="G10" s="166"/>
      <c r="H10" s="166"/>
      <c r="I10" s="166"/>
      <c r="J10" s="166"/>
      <c r="K10" s="133"/>
      <c r="L10" s="133"/>
      <c r="M10" s="133"/>
      <c r="N10" s="133"/>
      <c r="O10" s="133"/>
      <c r="P10" s="133"/>
      <c r="Q10" s="134"/>
    </row>
    <row r="11" spans="1:17" s="5" customFormat="1" ht="12.75" hidden="1">
      <c r="A11" s="205"/>
      <c r="B11" s="206"/>
      <c r="C11" s="207"/>
      <c r="D11" s="207"/>
      <c r="E11" s="207"/>
      <c r="F11" s="207"/>
      <c r="G11" s="207"/>
      <c r="H11" s="207"/>
      <c r="I11" s="207"/>
      <c r="J11" s="208"/>
      <c r="K11" s="134"/>
      <c r="L11" s="134"/>
      <c r="M11" s="134"/>
      <c r="N11" s="134"/>
      <c r="O11" s="134"/>
      <c r="P11" s="134"/>
      <c r="Q11" s="134"/>
    </row>
    <row r="12" spans="1:11" s="5" customFormat="1" ht="12.75" hidden="1">
      <c r="A12" s="205"/>
      <c r="B12" s="206"/>
      <c r="C12" s="207"/>
      <c r="D12" s="207"/>
      <c r="E12" s="207"/>
      <c r="F12" s="207"/>
      <c r="G12" s="207"/>
      <c r="H12" s="207"/>
      <c r="I12" s="207"/>
      <c r="J12" s="207"/>
      <c r="K12" s="134"/>
    </row>
    <row r="13" spans="1:11" ht="12.75" hidden="1">
      <c r="A13" s="145"/>
      <c r="B13" s="146"/>
      <c r="C13" s="142"/>
      <c r="D13" s="142"/>
      <c r="E13" s="142"/>
      <c r="F13" s="142"/>
      <c r="G13" s="142"/>
      <c r="H13" s="142"/>
      <c r="I13" s="142"/>
      <c r="J13" s="142"/>
      <c r="K13" s="132"/>
    </row>
    <row r="14" spans="1:10" ht="12.75" hidden="1">
      <c r="A14" s="92"/>
      <c r="B14" s="93"/>
      <c r="C14" s="94"/>
      <c r="D14" s="94"/>
      <c r="E14" s="94"/>
      <c r="F14" s="94"/>
      <c r="G14" s="94"/>
      <c r="H14" s="94"/>
      <c r="I14" s="94"/>
      <c r="J14" s="94"/>
    </row>
    <row r="15" spans="1:10" ht="12.75" hidden="1">
      <c r="A15" s="92"/>
      <c r="B15" s="93"/>
      <c r="C15" s="94"/>
      <c r="D15" s="94"/>
      <c r="E15" s="94"/>
      <c r="F15" s="94"/>
      <c r="G15" s="94"/>
      <c r="H15" s="94"/>
      <c r="I15" s="94"/>
      <c r="J15" s="94"/>
    </row>
    <row r="16" spans="1:10" s="5" customFormat="1" ht="12.75" hidden="1">
      <c r="A16" s="98"/>
      <c r="B16" s="96"/>
      <c r="C16" s="97"/>
      <c r="D16" s="97"/>
      <c r="E16" s="97"/>
      <c r="F16" s="97"/>
      <c r="G16" s="97"/>
      <c r="H16" s="97"/>
      <c r="I16" s="97"/>
      <c r="J16" s="97"/>
    </row>
    <row r="17" spans="1:10" ht="12" customHeight="1" hidden="1">
      <c r="A17" s="92"/>
      <c r="B17" s="93"/>
      <c r="C17" s="94"/>
      <c r="D17" s="94"/>
      <c r="E17" s="94"/>
      <c r="F17" s="94"/>
      <c r="G17" s="94"/>
      <c r="H17" s="94"/>
      <c r="I17" s="94"/>
      <c r="J17" s="94"/>
    </row>
    <row r="18" spans="1:10" ht="12.75" hidden="1">
      <c r="A18" s="92"/>
      <c r="B18" s="93"/>
      <c r="C18" s="94"/>
      <c r="D18" s="94"/>
      <c r="E18" s="94"/>
      <c r="F18" s="94"/>
      <c r="G18" s="94"/>
      <c r="H18" s="94"/>
      <c r="I18" s="94"/>
      <c r="J18" s="94"/>
    </row>
    <row r="19" spans="1:10" ht="12.75" hidden="1">
      <c r="A19" s="92"/>
      <c r="B19" s="93"/>
      <c r="C19" s="94"/>
      <c r="D19" s="94"/>
      <c r="E19" s="94"/>
      <c r="F19" s="94"/>
      <c r="G19" s="94"/>
      <c r="H19" s="94"/>
      <c r="I19" s="94"/>
      <c r="J19" s="94"/>
    </row>
    <row r="20" spans="1:15" ht="12.75">
      <c r="A20" s="92"/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1" ht="12" customHeight="1">
      <c r="A21" s="149" t="s">
        <v>80</v>
      </c>
      <c r="B21" s="198" t="s">
        <v>103</v>
      </c>
      <c r="C21" s="248">
        <f>C23</f>
        <v>425201.43</v>
      </c>
      <c r="D21" s="248">
        <f>D23</f>
        <v>425201.43</v>
      </c>
      <c r="E21" s="241"/>
      <c r="F21" s="241"/>
      <c r="G21" s="241"/>
      <c r="H21" s="241"/>
      <c r="I21" s="284">
        <f>I23</f>
        <v>425201</v>
      </c>
      <c r="J21" s="285">
        <f>J23</f>
        <v>425201</v>
      </c>
      <c r="K21" s="38"/>
    </row>
    <row r="22" spans="3:10" ht="12.75" hidden="1">
      <c r="C22" s="245">
        <f aca="true" t="shared" si="0" ref="C22:C27">D22</f>
        <v>0</v>
      </c>
      <c r="D22" s="242"/>
      <c r="E22" s="242"/>
      <c r="F22" s="242"/>
      <c r="G22" s="242"/>
      <c r="H22" s="242"/>
      <c r="I22" s="242"/>
      <c r="J22" s="242"/>
    </row>
    <row r="23" spans="1:19" s="138" customFormat="1" ht="24" customHeight="1">
      <c r="A23" s="135" t="s">
        <v>68</v>
      </c>
      <c r="B23" s="136" t="s">
        <v>69</v>
      </c>
      <c r="C23" s="243">
        <f>D23</f>
        <v>425201.43</v>
      </c>
      <c r="D23" s="243">
        <f>D24+D50</f>
        <v>425201.43</v>
      </c>
      <c r="E23" s="243"/>
      <c r="F23" s="243"/>
      <c r="G23" s="243"/>
      <c r="H23" s="243"/>
      <c r="I23" s="243">
        <f>J23</f>
        <v>425201</v>
      </c>
      <c r="J23" s="243">
        <f>J24+J50</f>
        <v>425201</v>
      </c>
      <c r="K23" s="167"/>
      <c r="L23" s="132"/>
      <c r="M23" s="132"/>
      <c r="N23" s="132"/>
      <c r="O23" s="132"/>
      <c r="P23" s="132"/>
      <c r="Q23" s="132"/>
      <c r="R23" s="132"/>
      <c r="S23" s="132"/>
    </row>
    <row r="24" spans="1:19" s="141" customFormat="1" ht="21" customHeight="1">
      <c r="A24" s="143" t="s">
        <v>73</v>
      </c>
      <c r="B24" s="139" t="s">
        <v>72</v>
      </c>
      <c r="C24" s="244">
        <f>D24</f>
        <v>353265</v>
      </c>
      <c r="D24" s="244">
        <f>D25+D47</f>
        <v>353265</v>
      </c>
      <c r="E24" s="244"/>
      <c r="F24" s="244"/>
      <c r="G24" s="244"/>
      <c r="H24" s="244"/>
      <c r="I24" s="244">
        <f>I25+I47</f>
        <v>353265</v>
      </c>
      <c r="J24" s="244">
        <f>I24</f>
        <v>353265</v>
      </c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0" ht="12.75">
      <c r="A25" s="98">
        <v>3</v>
      </c>
      <c r="B25" s="96" t="s">
        <v>49</v>
      </c>
      <c r="C25" s="245">
        <f t="shared" si="0"/>
        <v>348265</v>
      </c>
      <c r="D25" s="245">
        <f>D26</f>
        <v>348265</v>
      </c>
      <c r="E25" s="245"/>
      <c r="F25" s="245"/>
      <c r="G25" s="245"/>
      <c r="H25" s="245"/>
      <c r="I25" s="245">
        <f>I26</f>
        <v>348265</v>
      </c>
      <c r="J25" s="245">
        <f>J26</f>
        <v>348265</v>
      </c>
    </row>
    <row r="26" spans="1:10" ht="12.75">
      <c r="A26" s="98">
        <v>32</v>
      </c>
      <c r="B26" s="96" t="s">
        <v>26</v>
      </c>
      <c r="C26" s="245">
        <f t="shared" si="0"/>
        <v>348265</v>
      </c>
      <c r="D26" s="245">
        <f>D27+D31+D36+D42</f>
        <v>348265</v>
      </c>
      <c r="E26" s="245"/>
      <c r="F26" s="245"/>
      <c r="G26" s="245"/>
      <c r="H26" s="245"/>
      <c r="I26" s="245">
        <v>348265</v>
      </c>
      <c r="J26" s="245">
        <v>348265</v>
      </c>
    </row>
    <row r="27" spans="1:10" ht="12.75">
      <c r="A27" s="98">
        <v>321</v>
      </c>
      <c r="B27" s="96" t="s">
        <v>27</v>
      </c>
      <c r="C27" s="246">
        <f t="shared" si="0"/>
        <v>22000</v>
      </c>
      <c r="D27" s="246">
        <f>D28+D29+D30</f>
        <v>22000</v>
      </c>
      <c r="E27" s="245"/>
      <c r="F27" s="245"/>
      <c r="G27" s="245"/>
      <c r="H27" s="245"/>
      <c r="I27" s="245"/>
      <c r="J27" s="245"/>
    </row>
    <row r="28" spans="1:10" ht="12.75">
      <c r="A28" s="92">
        <v>3211</v>
      </c>
      <c r="B28" s="93" t="s">
        <v>124</v>
      </c>
      <c r="C28" s="245">
        <f>D28</f>
        <v>18000</v>
      </c>
      <c r="D28" s="245">
        <v>18000</v>
      </c>
      <c r="E28" s="245"/>
      <c r="F28" s="245"/>
      <c r="G28" s="245"/>
      <c r="H28" s="245"/>
      <c r="I28" s="245"/>
      <c r="J28" s="245"/>
    </row>
    <row r="29" spans="1:10" ht="12.75">
      <c r="A29" s="92">
        <v>3213</v>
      </c>
      <c r="B29" s="93" t="s">
        <v>125</v>
      </c>
      <c r="C29" s="245">
        <f aca="true" t="shared" si="1" ref="C29:C58">D29</f>
        <v>2000</v>
      </c>
      <c r="D29" s="245">
        <v>2000</v>
      </c>
      <c r="E29" s="245"/>
      <c r="F29" s="245"/>
      <c r="G29" s="245"/>
      <c r="H29" s="245"/>
      <c r="I29" s="245"/>
      <c r="J29" s="245"/>
    </row>
    <row r="30" spans="1:10" ht="12.75">
      <c r="A30" s="92">
        <v>3214</v>
      </c>
      <c r="B30" s="93" t="s">
        <v>126</v>
      </c>
      <c r="C30" s="245">
        <f t="shared" si="1"/>
        <v>2000</v>
      </c>
      <c r="D30" s="245">
        <v>2000</v>
      </c>
      <c r="E30" s="245"/>
      <c r="F30" s="245"/>
      <c r="G30" s="245"/>
      <c r="H30" s="245"/>
      <c r="I30" s="245"/>
      <c r="J30" s="245"/>
    </row>
    <row r="31" spans="1:10" s="5" customFormat="1" ht="12.75">
      <c r="A31" s="98">
        <v>322</v>
      </c>
      <c r="B31" s="96" t="s">
        <v>28</v>
      </c>
      <c r="C31" s="246">
        <f t="shared" si="1"/>
        <v>219265</v>
      </c>
      <c r="D31" s="246">
        <f>D32+D33+D34+D35</f>
        <v>219265</v>
      </c>
      <c r="E31" s="246"/>
      <c r="F31" s="246"/>
      <c r="G31" s="246"/>
      <c r="H31" s="246"/>
      <c r="I31" s="246"/>
      <c r="J31" s="246"/>
    </row>
    <row r="32" spans="1:10" s="5" customFormat="1" ht="12.75">
      <c r="A32" s="92">
        <v>3221</v>
      </c>
      <c r="B32" s="93" t="s">
        <v>127</v>
      </c>
      <c r="C32" s="245">
        <f t="shared" si="1"/>
        <v>46265</v>
      </c>
      <c r="D32" s="245">
        <v>46265</v>
      </c>
      <c r="E32" s="246"/>
      <c r="F32" s="246"/>
      <c r="G32" s="246"/>
      <c r="H32" s="246"/>
      <c r="I32" s="246"/>
      <c r="J32" s="246"/>
    </row>
    <row r="33" spans="1:12" s="5" customFormat="1" ht="12.75">
      <c r="A33" s="92">
        <v>3223</v>
      </c>
      <c r="B33" s="93" t="s">
        <v>128</v>
      </c>
      <c r="C33" s="245">
        <f t="shared" si="1"/>
        <v>170000</v>
      </c>
      <c r="D33" s="245">
        <v>170000</v>
      </c>
      <c r="E33" s="246"/>
      <c r="F33" s="246"/>
      <c r="G33" s="246"/>
      <c r="H33" s="246"/>
      <c r="I33" s="246"/>
      <c r="J33" s="246"/>
      <c r="L33" s="245"/>
    </row>
    <row r="34" spans="1:10" s="5" customFormat="1" ht="12.75">
      <c r="A34" s="92">
        <v>3225</v>
      </c>
      <c r="B34" s="93" t="s">
        <v>129</v>
      </c>
      <c r="C34" s="245">
        <f t="shared" si="1"/>
        <v>1000</v>
      </c>
      <c r="D34" s="245">
        <v>1000</v>
      </c>
      <c r="E34" s="246"/>
      <c r="F34" s="246"/>
      <c r="G34" s="246"/>
      <c r="H34" s="246"/>
      <c r="I34" s="246"/>
      <c r="J34" s="246"/>
    </row>
    <row r="35" spans="1:10" s="5" customFormat="1" ht="12.75">
      <c r="A35" s="92">
        <v>3227</v>
      </c>
      <c r="B35" s="93" t="s">
        <v>130</v>
      </c>
      <c r="C35" s="245">
        <f t="shared" si="1"/>
        <v>2000</v>
      </c>
      <c r="D35" s="245">
        <v>2000</v>
      </c>
      <c r="E35" s="246"/>
      <c r="F35" s="246"/>
      <c r="G35" s="246"/>
      <c r="H35" s="246"/>
      <c r="I35" s="246"/>
      <c r="J35" s="246"/>
    </row>
    <row r="36" spans="1:10" s="5" customFormat="1" ht="12.75">
      <c r="A36" s="98">
        <v>323</v>
      </c>
      <c r="B36" s="96" t="s">
        <v>29</v>
      </c>
      <c r="C36" s="246">
        <f t="shared" si="1"/>
        <v>79700</v>
      </c>
      <c r="D36" s="246">
        <f>D37+D38+D39+D40+D41</f>
        <v>79700</v>
      </c>
      <c r="E36" s="246"/>
      <c r="F36" s="246"/>
      <c r="G36" s="246"/>
      <c r="H36" s="246"/>
      <c r="I36" s="246"/>
      <c r="J36" s="246"/>
    </row>
    <row r="37" spans="1:10" ht="12.75">
      <c r="A37" s="92">
        <v>3231</v>
      </c>
      <c r="B37" s="93" t="s">
        <v>131</v>
      </c>
      <c r="C37" s="245">
        <f t="shared" si="1"/>
        <v>20000</v>
      </c>
      <c r="D37" s="245">
        <v>20000</v>
      </c>
      <c r="E37" s="245"/>
      <c r="F37" s="245"/>
      <c r="G37" s="245"/>
      <c r="H37" s="245"/>
      <c r="I37" s="245"/>
      <c r="J37" s="245"/>
    </row>
    <row r="38" spans="1:10" ht="12.75">
      <c r="A38" s="92">
        <v>3234</v>
      </c>
      <c r="B38" s="93" t="s">
        <v>132</v>
      </c>
      <c r="C38" s="245">
        <f t="shared" si="1"/>
        <v>35000</v>
      </c>
      <c r="D38" s="245">
        <v>35000</v>
      </c>
      <c r="E38" s="245"/>
      <c r="F38" s="245"/>
      <c r="G38" s="245"/>
      <c r="H38" s="245"/>
      <c r="I38" s="245"/>
      <c r="J38" s="245"/>
    </row>
    <row r="39" spans="1:10" ht="12.75">
      <c r="A39" s="92">
        <v>3236</v>
      </c>
      <c r="B39" s="93" t="s">
        <v>133</v>
      </c>
      <c r="C39" s="245">
        <f t="shared" si="1"/>
        <v>10000</v>
      </c>
      <c r="D39" s="245">
        <v>10000</v>
      </c>
      <c r="E39" s="245"/>
      <c r="F39" s="245"/>
      <c r="G39" s="245"/>
      <c r="H39" s="245"/>
      <c r="I39" s="245"/>
      <c r="J39" s="245"/>
    </row>
    <row r="40" spans="1:10" ht="12.75">
      <c r="A40" s="92">
        <v>3238</v>
      </c>
      <c r="B40" s="93" t="s">
        <v>134</v>
      </c>
      <c r="C40" s="245">
        <f t="shared" si="1"/>
        <v>9700</v>
      </c>
      <c r="D40" s="245">
        <v>9700</v>
      </c>
      <c r="E40" s="245"/>
      <c r="F40" s="245"/>
      <c r="G40" s="245"/>
      <c r="H40" s="245"/>
      <c r="I40" s="245"/>
      <c r="J40" s="245"/>
    </row>
    <row r="41" spans="1:10" ht="12.75">
      <c r="A41" s="92">
        <v>3239</v>
      </c>
      <c r="B41" s="93" t="s">
        <v>143</v>
      </c>
      <c r="C41" s="245">
        <f t="shared" si="1"/>
        <v>5000</v>
      </c>
      <c r="D41" s="245">
        <v>5000</v>
      </c>
      <c r="E41" s="245"/>
      <c r="F41" s="245"/>
      <c r="G41" s="245"/>
      <c r="H41" s="245"/>
      <c r="I41" s="245"/>
      <c r="J41" s="245"/>
    </row>
    <row r="42" spans="1:10" s="5" customFormat="1" ht="12.75">
      <c r="A42" s="98">
        <v>329</v>
      </c>
      <c r="B42" s="96" t="s">
        <v>142</v>
      </c>
      <c r="C42" s="246">
        <f t="shared" si="1"/>
        <v>27300</v>
      </c>
      <c r="D42" s="246">
        <f>D43+D44+D45</f>
        <v>27300</v>
      </c>
      <c r="E42" s="246"/>
      <c r="F42" s="246"/>
      <c r="G42" s="246"/>
      <c r="H42" s="246"/>
      <c r="I42" s="246"/>
      <c r="J42" s="246"/>
    </row>
    <row r="43" spans="1:10" ht="12.75">
      <c r="A43" s="92">
        <v>3292</v>
      </c>
      <c r="B43" s="93" t="s">
        <v>135</v>
      </c>
      <c r="C43" s="245">
        <f t="shared" si="1"/>
        <v>25000</v>
      </c>
      <c r="D43" s="245">
        <v>25000</v>
      </c>
      <c r="E43" s="245"/>
      <c r="F43" s="245"/>
      <c r="G43" s="245"/>
      <c r="H43" s="245"/>
      <c r="I43" s="245"/>
      <c r="J43" s="245"/>
    </row>
    <row r="44" spans="1:10" ht="12.75">
      <c r="A44" s="92">
        <v>3294</v>
      </c>
      <c r="B44" s="93" t="s">
        <v>136</v>
      </c>
      <c r="C44" s="245">
        <f t="shared" si="1"/>
        <v>1300</v>
      </c>
      <c r="D44" s="245">
        <v>1300</v>
      </c>
      <c r="E44" s="245"/>
      <c r="F44" s="245"/>
      <c r="G44" s="245"/>
      <c r="H44" s="245"/>
      <c r="I44" s="245"/>
      <c r="J44" s="245"/>
    </row>
    <row r="45" spans="1:10" ht="12.75">
      <c r="A45" s="92">
        <v>3299</v>
      </c>
      <c r="B45" s="93" t="s">
        <v>137</v>
      </c>
      <c r="C45" s="245">
        <f t="shared" si="1"/>
        <v>1000</v>
      </c>
      <c r="D45" s="245">
        <v>1000</v>
      </c>
      <c r="E45" s="245"/>
      <c r="F45" s="245"/>
      <c r="G45" s="245"/>
      <c r="H45" s="245"/>
      <c r="I45" s="245"/>
      <c r="J45" s="245"/>
    </row>
    <row r="46" spans="1:10" ht="12.75" hidden="1">
      <c r="A46" s="92"/>
      <c r="B46" s="93"/>
      <c r="C46" s="245">
        <f t="shared" si="1"/>
        <v>0</v>
      </c>
      <c r="D46" s="245"/>
      <c r="E46" s="245"/>
      <c r="F46" s="245"/>
      <c r="G46" s="245"/>
      <c r="H46" s="245"/>
      <c r="I46" s="245"/>
      <c r="J46" s="245"/>
    </row>
    <row r="47" spans="1:10" s="5" customFormat="1" ht="12.75">
      <c r="A47" s="98">
        <v>34</v>
      </c>
      <c r="B47" s="96" t="s">
        <v>30</v>
      </c>
      <c r="C47" s="246">
        <f t="shared" si="1"/>
        <v>5000</v>
      </c>
      <c r="D47" s="246">
        <f>D48</f>
        <v>5000</v>
      </c>
      <c r="E47" s="246"/>
      <c r="F47" s="246"/>
      <c r="G47" s="246"/>
      <c r="H47" s="246"/>
      <c r="I47" s="246">
        <f>I48</f>
        <v>5000</v>
      </c>
      <c r="J47" s="246">
        <f>J48</f>
        <v>5000</v>
      </c>
    </row>
    <row r="48" spans="1:10" s="5" customFormat="1" ht="12.75">
      <c r="A48" s="98">
        <v>343</v>
      </c>
      <c r="B48" s="96" t="s">
        <v>31</v>
      </c>
      <c r="C48" s="246">
        <f t="shared" si="1"/>
        <v>5000</v>
      </c>
      <c r="D48" s="246">
        <f>D49</f>
        <v>5000</v>
      </c>
      <c r="E48" s="246"/>
      <c r="F48" s="246"/>
      <c r="G48" s="246"/>
      <c r="H48" s="246"/>
      <c r="I48" s="246">
        <v>5000</v>
      </c>
      <c r="J48" s="246">
        <v>5000</v>
      </c>
    </row>
    <row r="49" spans="1:10" s="132" customFormat="1" ht="12.75">
      <c r="A49" s="145">
        <v>3431</v>
      </c>
      <c r="B49" s="146" t="s">
        <v>138</v>
      </c>
      <c r="C49" s="245">
        <f t="shared" si="1"/>
        <v>5000</v>
      </c>
      <c r="D49" s="247">
        <v>5000</v>
      </c>
      <c r="E49" s="247"/>
      <c r="F49" s="247"/>
      <c r="G49" s="247"/>
      <c r="H49" s="247"/>
      <c r="I49" s="247"/>
      <c r="J49" s="247"/>
    </row>
    <row r="50" spans="1:10" ht="12.75">
      <c r="A50" s="147" t="s">
        <v>75</v>
      </c>
      <c r="B50" s="139" t="s">
        <v>74</v>
      </c>
      <c r="C50" s="244">
        <f>D50</f>
        <v>71936.43</v>
      </c>
      <c r="D50" s="244">
        <f>D51</f>
        <v>71936.43</v>
      </c>
      <c r="E50" s="244"/>
      <c r="F50" s="244"/>
      <c r="G50" s="244"/>
      <c r="H50" s="244"/>
      <c r="I50" s="244">
        <f>I51</f>
        <v>71936</v>
      </c>
      <c r="J50" s="244">
        <f>J51</f>
        <v>71936</v>
      </c>
    </row>
    <row r="51" spans="1:10" s="5" customFormat="1" ht="12.75">
      <c r="A51" s="98">
        <v>32</v>
      </c>
      <c r="B51" s="96" t="s">
        <v>26</v>
      </c>
      <c r="C51" s="246">
        <f t="shared" si="1"/>
        <v>71936.43</v>
      </c>
      <c r="D51" s="246">
        <f>D52+D54</f>
        <v>71936.43</v>
      </c>
      <c r="E51" s="246"/>
      <c r="F51" s="246"/>
      <c r="G51" s="246"/>
      <c r="H51" s="246"/>
      <c r="I51" s="246">
        <v>71936</v>
      </c>
      <c r="J51" s="246">
        <v>71936</v>
      </c>
    </row>
    <row r="52" spans="1:10" s="5" customFormat="1" ht="12.75">
      <c r="A52" s="98">
        <v>322</v>
      </c>
      <c r="B52" s="96" t="s">
        <v>28</v>
      </c>
      <c r="C52" s="246">
        <f t="shared" si="1"/>
        <v>19936.43</v>
      </c>
      <c r="D52" s="246">
        <f>D53</f>
        <v>19936.43</v>
      </c>
      <c r="E52" s="246"/>
      <c r="F52" s="246"/>
      <c r="G52" s="246"/>
      <c r="H52" s="246"/>
      <c r="I52" s="246"/>
      <c r="J52" s="246"/>
    </row>
    <row r="53" spans="1:10" ht="12.75">
      <c r="A53" s="92">
        <v>3224</v>
      </c>
      <c r="B53" s="93" t="s">
        <v>139</v>
      </c>
      <c r="C53" s="245">
        <f t="shared" si="1"/>
        <v>19936.43</v>
      </c>
      <c r="D53" s="245">
        <v>19936.43</v>
      </c>
      <c r="E53" s="245"/>
      <c r="F53" s="245"/>
      <c r="G53" s="245"/>
      <c r="H53" s="245"/>
      <c r="I53" s="245"/>
      <c r="J53" s="245"/>
    </row>
    <row r="54" spans="1:10" s="5" customFormat="1" ht="12.75">
      <c r="A54" s="98">
        <v>323</v>
      </c>
      <c r="B54" s="96" t="s">
        <v>29</v>
      </c>
      <c r="C54" s="246">
        <f t="shared" si="1"/>
        <v>52000</v>
      </c>
      <c r="D54" s="246">
        <f>D57+D58</f>
        <v>52000</v>
      </c>
      <c r="E54" s="246"/>
      <c r="F54" s="246"/>
      <c r="G54" s="246"/>
      <c r="H54" s="246"/>
      <c r="I54" s="246"/>
      <c r="J54" s="246"/>
    </row>
    <row r="55" spans="1:10" ht="12.75" hidden="1">
      <c r="A55" s="92"/>
      <c r="B55" s="93"/>
      <c r="C55" s="245">
        <f t="shared" si="1"/>
        <v>0</v>
      </c>
      <c r="D55" s="94"/>
      <c r="E55" s="94"/>
      <c r="F55" s="94"/>
      <c r="G55" s="94"/>
      <c r="H55" s="94"/>
      <c r="I55" s="94"/>
      <c r="J55" s="94"/>
    </row>
    <row r="56" spans="1:10" ht="12.75" hidden="1">
      <c r="A56" s="92"/>
      <c r="B56" s="93"/>
      <c r="C56" s="245">
        <f t="shared" si="1"/>
        <v>0</v>
      </c>
      <c r="D56" s="94"/>
      <c r="E56" s="94"/>
      <c r="F56" s="94"/>
      <c r="G56" s="94"/>
      <c r="H56" s="94"/>
      <c r="I56" s="94"/>
      <c r="J56" s="94"/>
    </row>
    <row r="57" spans="1:10" ht="12.75">
      <c r="A57" s="92">
        <v>3232</v>
      </c>
      <c r="B57" s="93" t="s">
        <v>140</v>
      </c>
      <c r="C57" s="245">
        <f t="shared" si="1"/>
        <v>32000</v>
      </c>
      <c r="D57" s="245">
        <v>32000</v>
      </c>
      <c r="E57" s="94"/>
      <c r="F57" s="94"/>
      <c r="G57" s="94"/>
      <c r="H57" s="94"/>
      <c r="I57" s="94"/>
      <c r="J57" s="94"/>
    </row>
    <row r="58" spans="1:10" ht="12.75">
      <c r="A58" s="92">
        <v>3237</v>
      </c>
      <c r="B58" s="93" t="s">
        <v>141</v>
      </c>
      <c r="C58" s="245">
        <f t="shared" si="1"/>
        <v>20000</v>
      </c>
      <c r="D58" s="245">
        <v>20000</v>
      </c>
      <c r="E58" s="94"/>
      <c r="F58" s="94"/>
      <c r="G58" s="94"/>
      <c r="H58" s="94"/>
      <c r="I58" s="94"/>
      <c r="J58" s="94"/>
    </row>
    <row r="59" spans="1:10" ht="17.25" customHeight="1">
      <c r="A59" s="135" t="s">
        <v>71</v>
      </c>
      <c r="B59" s="136" t="s">
        <v>79</v>
      </c>
      <c r="C59" s="137"/>
      <c r="D59" s="137"/>
      <c r="E59" s="137"/>
      <c r="F59" s="137"/>
      <c r="G59" s="137"/>
      <c r="H59" s="137"/>
      <c r="I59" s="137"/>
      <c r="J59" s="137"/>
    </row>
    <row r="60" spans="1:10" ht="24.75" customHeight="1">
      <c r="A60" s="148" t="s">
        <v>76</v>
      </c>
      <c r="B60" s="144" t="s">
        <v>77</v>
      </c>
      <c r="C60" s="140"/>
      <c r="D60" s="140"/>
      <c r="E60" s="140"/>
      <c r="F60" s="140"/>
      <c r="G60" s="140"/>
      <c r="H60" s="140"/>
      <c r="I60" s="140"/>
      <c r="J60" s="140"/>
    </row>
    <row r="61" spans="1:10" s="5" customFormat="1" ht="25.5">
      <c r="A61" s="98">
        <v>4</v>
      </c>
      <c r="B61" s="96" t="s">
        <v>32</v>
      </c>
      <c r="C61" s="97"/>
      <c r="D61" s="97"/>
      <c r="E61" s="97"/>
      <c r="F61" s="97"/>
      <c r="G61" s="97"/>
      <c r="H61" s="97"/>
      <c r="I61" s="97"/>
      <c r="J61" s="97"/>
    </row>
    <row r="62" spans="1:10" ht="25.5">
      <c r="A62" s="98">
        <v>42</v>
      </c>
      <c r="B62" s="96" t="s">
        <v>54</v>
      </c>
      <c r="C62" s="94"/>
      <c r="D62" s="94"/>
      <c r="E62" s="94"/>
      <c r="F62" s="94"/>
      <c r="G62" s="94"/>
      <c r="H62" s="94"/>
      <c r="I62" s="94"/>
      <c r="J62" s="94"/>
    </row>
    <row r="63" spans="1:10" ht="12.75">
      <c r="A63" s="92">
        <v>421</v>
      </c>
      <c r="B63" s="93" t="s">
        <v>48</v>
      </c>
      <c r="C63" s="94"/>
      <c r="D63" s="94"/>
      <c r="E63" s="94"/>
      <c r="F63" s="94"/>
      <c r="G63" s="94"/>
      <c r="H63" s="94"/>
      <c r="I63" s="94"/>
      <c r="J63" s="94"/>
    </row>
    <row r="64" spans="1:10" s="5" customFormat="1" ht="12.75" customHeight="1">
      <c r="A64" s="92">
        <v>422</v>
      </c>
      <c r="B64" s="93" t="s">
        <v>78</v>
      </c>
      <c r="C64" s="97"/>
      <c r="D64" s="97"/>
      <c r="E64" s="97"/>
      <c r="F64" s="97"/>
      <c r="G64" s="97"/>
      <c r="H64" s="97"/>
      <c r="I64" s="97"/>
      <c r="J64" s="97"/>
    </row>
    <row r="65" spans="1:10" s="5" customFormat="1" ht="12.75" customHeight="1">
      <c r="A65" s="98"/>
      <c r="B65" s="96"/>
      <c r="C65" s="97"/>
      <c r="D65" s="97"/>
      <c r="E65" s="97"/>
      <c r="F65" s="97"/>
      <c r="G65" s="97"/>
      <c r="H65" s="97"/>
      <c r="I65" s="97"/>
      <c r="J65" s="97"/>
    </row>
    <row r="66" spans="1:10" s="5" customFormat="1" ht="12.75" customHeight="1">
      <c r="A66" s="151" t="s">
        <v>104</v>
      </c>
      <c r="B66" s="150"/>
      <c r="C66" s="252">
        <f>C67</f>
        <v>87363</v>
      </c>
      <c r="D66" s="252">
        <f>D67</f>
        <v>87363</v>
      </c>
      <c r="E66" s="151"/>
      <c r="F66" s="151"/>
      <c r="G66" s="151"/>
      <c r="H66" s="151"/>
      <c r="I66" s="252">
        <f>I67</f>
        <v>87363</v>
      </c>
      <c r="J66" s="252">
        <f>J67</f>
        <v>87363</v>
      </c>
    </row>
    <row r="67" spans="1:10" s="5" customFormat="1" ht="12.75" customHeight="1">
      <c r="A67" s="135" t="s">
        <v>68</v>
      </c>
      <c r="B67" s="152" t="s">
        <v>81</v>
      </c>
      <c r="C67" s="251">
        <f>C68</f>
        <v>87363</v>
      </c>
      <c r="D67" s="251">
        <f>D68</f>
        <v>87363</v>
      </c>
      <c r="E67" s="153"/>
      <c r="F67" s="153"/>
      <c r="G67" s="153"/>
      <c r="H67" s="153"/>
      <c r="I67" s="251">
        <f>I68</f>
        <v>87363</v>
      </c>
      <c r="J67" s="251">
        <f>J68</f>
        <v>87363</v>
      </c>
    </row>
    <row r="68" spans="1:19" s="155" customFormat="1" ht="12.75" customHeight="1">
      <c r="A68" s="147" t="s">
        <v>73</v>
      </c>
      <c r="B68" s="139" t="s">
        <v>82</v>
      </c>
      <c r="C68" s="250">
        <f>D68</f>
        <v>87363</v>
      </c>
      <c r="D68" s="250">
        <f>D69+D74+D84+D93+D98+D107+D115</f>
        <v>87363</v>
      </c>
      <c r="E68" s="154"/>
      <c r="F68" s="154"/>
      <c r="G68" s="154"/>
      <c r="H68" s="154"/>
      <c r="I68" s="250">
        <f>I69+I93+I107+I115</f>
        <v>87363</v>
      </c>
      <c r="J68" s="250">
        <f>J69+J74+J84+J93+J98+J107+J115</f>
        <v>87363</v>
      </c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0" s="5" customFormat="1" ht="24.75" customHeight="1">
      <c r="A69" s="172" t="s">
        <v>83</v>
      </c>
      <c r="B69" s="173" t="s">
        <v>84</v>
      </c>
      <c r="C69" s="249">
        <f aca="true" t="shared" si="2" ref="C69:D72">C70</f>
        <v>2500</v>
      </c>
      <c r="D69" s="249">
        <f t="shared" si="2"/>
        <v>2500</v>
      </c>
      <c r="E69" s="174"/>
      <c r="F69" s="174"/>
      <c r="G69" s="174"/>
      <c r="H69" s="174"/>
      <c r="I69" s="249">
        <f>I70</f>
        <v>2500</v>
      </c>
      <c r="J69" s="253">
        <f>J70</f>
        <v>2500</v>
      </c>
    </row>
    <row r="70" spans="1:16" s="5" customFormat="1" ht="12.75" customHeight="1">
      <c r="A70" s="157">
        <v>3</v>
      </c>
      <c r="B70" s="158" t="s">
        <v>67</v>
      </c>
      <c r="C70" s="159">
        <f t="shared" si="2"/>
        <v>2500</v>
      </c>
      <c r="D70" s="159">
        <f t="shared" si="2"/>
        <v>2500</v>
      </c>
      <c r="E70" s="159"/>
      <c r="F70" s="159"/>
      <c r="G70" s="159"/>
      <c r="H70" s="159"/>
      <c r="I70" s="159">
        <f>I71</f>
        <v>2500</v>
      </c>
      <c r="J70" s="159">
        <f>J71</f>
        <v>2500</v>
      </c>
      <c r="K70" s="133"/>
      <c r="L70" s="133"/>
      <c r="M70" s="133"/>
      <c r="N70" s="133"/>
      <c r="O70" s="133"/>
      <c r="P70" s="133"/>
    </row>
    <row r="71" spans="1:16" s="5" customFormat="1" ht="12.75" customHeight="1">
      <c r="A71" s="223">
        <v>32</v>
      </c>
      <c r="B71" s="224" t="s">
        <v>26</v>
      </c>
      <c r="C71" s="166">
        <f t="shared" si="2"/>
        <v>2500</v>
      </c>
      <c r="D71" s="166">
        <f t="shared" si="2"/>
        <v>2500</v>
      </c>
      <c r="E71" s="166"/>
      <c r="F71" s="166"/>
      <c r="G71" s="166"/>
      <c r="H71" s="166"/>
      <c r="I71" s="166">
        <v>2500</v>
      </c>
      <c r="J71" s="166">
        <v>2500</v>
      </c>
      <c r="K71" s="133"/>
      <c r="L71" s="133"/>
      <c r="M71" s="133"/>
      <c r="N71" s="133"/>
      <c r="O71" s="133"/>
      <c r="P71" s="133"/>
    </row>
    <row r="72" spans="1:16" s="5" customFormat="1" ht="12.75" customHeight="1">
      <c r="A72" s="160">
        <v>329</v>
      </c>
      <c r="B72" s="161" t="s">
        <v>70</v>
      </c>
      <c r="C72" s="162">
        <f t="shared" si="2"/>
        <v>2500</v>
      </c>
      <c r="D72" s="162">
        <f t="shared" si="2"/>
        <v>2500</v>
      </c>
      <c r="E72" s="162"/>
      <c r="F72" s="162"/>
      <c r="G72" s="162"/>
      <c r="H72" s="162"/>
      <c r="I72" s="162"/>
      <c r="J72" s="162"/>
      <c r="K72" s="133"/>
      <c r="L72" s="133"/>
      <c r="M72" s="133"/>
      <c r="N72" s="133"/>
      <c r="O72" s="133"/>
      <c r="P72" s="133"/>
    </row>
    <row r="73" spans="1:17" s="5" customFormat="1" ht="12.75" customHeight="1">
      <c r="A73" s="163">
        <v>3299</v>
      </c>
      <c r="B73" s="164" t="s">
        <v>70</v>
      </c>
      <c r="C73" s="165">
        <f>D73</f>
        <v>2500</v>
      </c>
      <c r="D73" s="165">
        <v>2500</v>
      </c>
      <c r="E73" s="165"/>
      <c r="F73" s="165"/>
      <c r="G73" s="165"/>
      <c r="H73" s="165"/>
      <c r="I73" s="165"/>
      <c r="J73" s="165"/>
      <c r="K73" s="167"/>
      <c r="L73" s="167"/>
      <c r="M73" s="167"/>
      <c r="N73" s="167"/>
      <c r="O73" s="167"/>
      <c r="P73" s="167"/>
      <c r="Q73" s="134"/>
    </row>
    <row r="74" spans="1:17" s="5" customFormat="1" ht="12.75" customHeight="1">
      <c r="A74" s="332" t="s">
        <v>85</v>
      </c>
      <c r="B74" s="332"/>
      <c r="C74" s="175">
        <f>SUM(D74:K74)</f>
        <v>0</v>
      </c>
      <c r="D74" s="175">
        <f>D75</f>
        <v>0</v>
      </c>
      <c r="E74" s="175"/>
      <c r="F74" s="175"/>
      <c r="G74" s="175"/>
      <c r="H74" s="175"/>
      <c r="I74" s="175"/>
      <c r="J74" s="175"/>
      <c r="K74" s="133"/>
      <c r="L74" s="133"/>
      <c r="M74" s="133"/>
      <c r="N74" s="133"/>
      <c r="O74" s="133"/>
      <c r="P74" s="133"/>
      <c r="Q74" s="134"/>
    </row>
    <row r="75" spans="1:17" s="5" customFormat="1" ht="12.75" customHeight="1">
      <c r="A75" s="157">
        <v>3</v>
      </c>
      <c r="B75" s="158" t="s">
        <v>67</v>
      </c>
      <c r="C75" s="159">
        <f aca="true" t="shared" si="3" ref="C75:C82">SUM(D75:K75)</f>
        <v>0</v>
      </c>
      <c r="D75" s="159">
        <f>D76</f>
        <v>0</v>
      </c>
      <c r="E75" s="159"/>
      <c r="F75" s="159"/>
      <c r="G75" s="159"/>
      <c r="H75" s="159"/>
      <c r="I75" s="159"/>
      <c r="J75" s="159"/>
      <c r="K75" s="133"/>
      <c r="L75" s="133"/>
      <c r="M75" s="133"/>
      <c r="N75" s="133"/>
      <c r="O75" s="133"/>
      <c r="P75" s="133"/>
      <c r="Q75" s="134"/>
    </row>
    <row r="76" spans="1:17" s="5" customFormat="1" ht="12.75" customHeight="1">
      <c r="A76" s="223">
        <v>32</v>
      </c>
      <c r="B76" s="224" t="s">
        <v>26</v>
      </c>
      <c r="C76" s="166">
        <f>C77+C79+C82</f>
        <v>0</v>
      </c>
      <c r="D76" s="166">
        <f>D77+D79+D82</f>
        <v>0</v>
      </c>
      <c r="E76" s="166"/>
      <c r="F76" s="166"/>
      <c r="G76" s="166"/>
      <c r="H76" s="166"/>
      <c r="I76" s="166"/>
      <c r="J76" s="166"/>
      <c r="K76" s="133"/>
      <c r="L76" s="133"/>
      <c r="M76" s="133"/>
      <c r="N76" s="133"/>
      <c r="O76" s="133"/>
      <c r="P76" s="133"/>
      <c r="Q76" s="134"/>
    </row>
    <row r="77" spans="1:17" s="5" customFormat="1" ht="12.75" customHeight="1">
      <c r="A77" s="223">
        <v>322</v>
      </c>
      <c r="B77" s="224" t="s">
        <v>28</v>
      </c>
      <c r="C77" s="166">
        <f t="shared" si="3"/>
        <v>0</v>
      </c>
      <c r="D77" s="166">
        <f>D78</f>
        <v>0</v>
      </c>
      <c r="E77" s="166"/>
      <c r="F77" s="166"/>
      <c r="G77" s="166"/>
      <c r="H77" s="166"/>
      <c r="I77" s="166"/>
      <c r="J77" s="166"/>
      <c r="K77" s="133"/>
      <c r="L77" s="133"/>
      <c r="M77" s="133"/>
      <c r="N77" s="133"/>
      <c r="O77" s="133"/>
      <c r="P77" s="133"/>
      <c r="Q77" s="134"/>
    </row>
    <row r="78" spans="1:17" s="5" customFormat="1" ht="12.75" customHeight="1">
      <c r="A78" s="163">
        <v>3221</v>
      </c>
      <c r="B78" s="171" t="s">
        <v>86</v>
      </c>
      <c r="C78" s="165">
        <f t="shared" si="3"/>
        <v>0</v>
      </c>
      <c r="D78" s="165">
        <v>0</v>
      </c>
      <c r="E78" s="165"/>
      <c r="F78" s="165"/>
      <c r="G78" s="165"/>
      <c r="H78" s="165"/>
      <c r="I78" s="165"/>
      <c r="J78" s="165"/>
      <c r="K78" s="167"/>
      <c r="L78" s="167"/>
      <c r="M78" s="167"/>
      <c r="N78" s="167"/>
      <c r="O78" s="167"/>
      <c r="P78" s="167"/>
      <c r="Q78" s="134"/>
    </row>
    <row r="79" spans="1:17" s="5" customFormat="1" ht="12.75" customHeight="1">
      <c r="A79" s="169">
        <v>323</v>
      </c>
      <c r="B79" s="170" t="s">
        <v>29</v>
      </c>
      <c r="C79" s="162">
        <f t="shared" si="3"/>
        <v>0</v>
      </c>
      <c r="D79" s="162">
        <f>SUM(D80:D81)</f>
        <v>0</v>
      </c>
      <c r="E79" s="162"/>
      <c r="F79" s="162"/>
      <c r="G79" s="162"/>
      <c r="H79" s="162"/>
      <c r="I79" s="162"/>
      <c r="J79" s="162"/>
      <c r="K79" s="133"/>
      <c r="L79" s="133"/>
      <c r="M79" s="133"/>
      <c r="N79" s="133"/>
      <c r="O79" s="133"/>
      <c r="P79" s="133"/>
      <c r="Q79" s="134"/>
    </row>
    <row r="80" spans="1:16" s="5" customFormat="1" ht="12.75" customHeight="1">
      <c r="A80" s="163">
        <v>3237</v>
      </c>
      <c r="B80" s="171" t="s">
        <v>87</v>
      </c>
      <c r="C80" s="165">
        <f t="shared" si="3"/>
        <v>0</v>
      </c>
      <c r="D80" s="165"/>
      <c r="E80" s="165"/>
      <c r="F80" s="165"/>
      <c r="G80" s="165"/>
      <c r="H80" s="165"/>
      <c r="I80" s="165"/>
      <c r="J80" s="165"/>
      <c r="K80" s="38"/>
      <c r="L80" s="38"/>
      <c r="M80" s="38"/>
      <c r="N80" s="38"/>
      <c r="O80" s="38"/>
      <c r="P80" s="38"/>
    </row>
    <row r="81" spans="1:16" s="5" customFormat="1" ht="12.75">
      <c r="A81" s="163">
        <v>3239</v>
      </c>
      <c r="B81" s="171" t="s">
        <v>88</v>
      </c>
      <c r="C81" s="165">
        <f t="shared" si="3"/>
        <v>0</v>
      </c>
      <c r="D81" s="165">
        <v>0</v>
      </c>
      <c r="E81" s="165"/>
      <c r="F81" s="165"/>
      <c r="G81" s="165"/>
      <c r="H81" s="165"/>
      <c r="I81" s="165"/>
      <c r="J81" s="165"/>
      <c r="K81" s="38"/>
      <c r="L81" s="38"/>
      <c r="M81" s="38"/>
      <c r="N81" s="38"/>
      <c r="O81" s="38"/>
      <c r="P81" s="38"/>
    </row>
    <row r="82" spans="1:16" s="5" customFormat="1" ht="12.75">
      <c r="A82" s="160">
        <v>329</v>
      </c>
      <c r="B82" s="161" t="s">
        <v>70</v>
      </c>
      <c r="C82" s="162">
        <f t="shared" si="3"/>
        <v>0</v>
      </c>
      <c r="D82" s="162">
        <f>D83</f>
        <v>0</v>
      </c>
      <c r="E82" s="162"/>
      <c r="F82" s="162"/>
      <c r="G82" s="162"/>
      <c r="H82" s="162"/>
      <c r="I82" s="162"/>
      <c r="J82" s="162"/>
      <c r="K82" s="40"/>
      <c r="L82" s="40"/>
      <c r="M82" s="40"/>
      <c r="N82" s="40"/>
      <c r="O82" s="40"/>
      <c r="P82" s="40"/>
    </row>
    <row r="83" spans="1:16" s="5" customFormat="1" ht="12.75">
      <c r="A83" s="163">
        <v>3299</v>
      </c>
      <c r="B83" s="171" t="s">
        <v>70</v>
      </c>
      <c r="C83" s="165"/>
      <c r="D83" s="165"/>
      <c r="E83" s="165"/>
      <c r="F83" s="165"/>
      <c r="G83" s="165"/>
      <c r="H83" s="165"/>
      <c r="I83" s="165"/>
      <c r="J83" s="165"/>
      <c r="K83" s="38"/>
      <c r="L83" s="38"/>
      <c r="M83" s="38"/>
      <c r="N83" s="38"/>
      <c r="O83" s="38"/>
      <c r="P83" s="38"/>
    </row>
    <row r="84" spans="1:16" s="5" customFormat="1" ht="12.75">
      <c r="A84" s="332" t="s">
        <v>90</v>
      </c>
      <c r="B84" s="332"/>
      <c r="C84" s="175">
        <f>SUM(D84:K84)</f>
        <v>0</v>
      </c>
      <c r="D84" s="175">
        <f>D85</f>
        <v>0</v>
      </c>
      <c r="E84" s="175"/>
      <c r="F84" s="175"/>
      <c r="G84" s="175"/>
      <c r="H84" s="175"/>
      <c r="I84" s="175"/>
      <c r="J84" s="175"/>
      <c r="K84" s="38"/>
      <c r="L84" s="38"/>
      <c r="M84" s="38"/>
      <c r="N84" s="38"/>
      <c r="O84" s="38"/>
      <c r="P84" s="38"/>
    </row>
    <row r="85" spans="1:16" s="5" customFormat="1" ht="12.75">
      <c r="A85" s="157">
        <v>3</v>
      </c>
      <c r="B85" s="158" t="s">
        <v>67</v>
      </c>
      <c r="C85" s="159">
        <f>SUM(D85:K85)</f>
        <v>0</v>
      </c>
      <c r="D85" s="159">
        <f>D86</f>
        <v>0</v>
      </c>
      <c r="E85" s="159"/>
      <c r="F85" s="159"/>
      <c r="G85" s="159"/>
      <c r="H85" s="159"/>
      <c r="I85" s="159"/>
      <c r="J85" s="159"/>
      <c r="K85" s="38"/>
      <c r="L85" s="38"/>
      <c r="M85" s="38"/>
      <c r="N85" s="38"/>
      <c r="O85" s="38"/>
      <c r="P85" s="38"/>
    </row>
    <row r="86" spans="1:16" s="5" customFormat="1" ht="12.75">
      <c r="A86" s="223">
        <v>32</v>
      </c>
      <c r="B86" s="224" t="s">
        <v>26</v>
      </c>
      <c r="C86" s="166">
        <v>0</v>
      </c>
      <c r="D86" s="166"/>
      <c r="E86" s="166"/>
      <c r="F86" s="166"/>
      <c r="G86" s="166"/>
      <c r="H86" s="166"/>
      <c r="I86" s="166"/>
      <c r="J86" s="166"/>
      <c r="K86" s="38"/>
      <c r="L86" s="38"/>
      <c r="M86" s="38"/>
      <c r="N86" s="38"/>
      <c r="O86" s="38"/>
      <c r="P86" s="38"/>
    </row>
    <row r="87" spans="1:16" s="134" customFormat="1" ht="12.75">
      <c r="A87" s="181">
        <v>322</v>
      </c>
      <c r="B87" s="93" t="s">
        <v>28</v>
      </c>
      <c r="C87" s="166">
        <v>0</v>
      </c>
      <c r="D87" s="166">
        <v>0</v>
      </c>
      <c r="E87" s="166"/>
      <c r="F87" s="166"/>
      <c r="G87" s="166"/>
      <c r="H87" s="166"/>
      <c r="I87" s="166"/>
      <c r="J87" s="166"/>
      <c r="K87" s="167"/>
      <c r="L87" s="167"/>
      <c r="M87" s="167"/>
      <c r="N87" s="167"/>
      <c r="O87" s="167"/>
      <c r="P87" s="167"/>
    </row>
    <row r="88" spans="1:22" s="134" customFormat="1" ht="15">
      <c r="A88" s="181">
        <v>323</v>
      </c>
      <c r="B88" s="93" t="s">
        <v>29</v>
      </c>
      <c r="C88" s="166">
        <v>0</v>
      </c>
      <c r="D88" s="166">
        <v>0</v>
      </c>
      <c r="E88" s="166"/>
      <c r="F88" s="166"/>
      <c r="G88" s="166"/>
      <c r="H88" s="166"/>
      <c r="I88" s="166"/>
      <c r="J88" s="166"/>
      <c r="K88" s="167"/>
      <c r="L88" s="167"/>
      <c r="M88" s="167"/>
      <c r="N88" s="326"/>
      <c r="O88" s="326"/>
      <c r="P88" s="133"/>
      <c r="Q88" s="133"/>
      <c r="R88" s="167"/>
      <c r="S88" s="167"/>
      <c r="T88" s="167"/>
      <c r="U88" s="167"/>
      <c r="V88" s="167"/>
    </row>
    <row r="89" spans="1:22" s="134" customFormat="1" ht="12.75">
      <c r="A89" s="329" t="s">
        <v>95</v>
      </c>
      <c r="B89" s="329"/>
      <c r="C89" s="168">
        <f>D89</f>
        <v>25000</v>
      </c>
      <c r="D89" s="168">
        <f>D90</f>
        <v>25000</v>
      </c>
      <c r="E89" s="168"/>
      <c r="F89" s="168"/>
      <c r="G89" s="168"/>
      <c r="H89" s="168"/>
      <c r="I89" s="168">
        <f>I90</f>
        <v>25000</v>
      </c>
      <c r="J89" s="168">
        <f>J90</f>
        <v>25000</v>
      </c>
      <c r="K89" s="167"/>
      <c r="L89" s="167"/>
      <c r="M89" s="167"/>
      <c r="N89" s="187"/>
      <c r="O89" s="188"/>
      <c r="P89" s="133"/>
      <c r="Q89" s="133"/>
      <c r="R89" s="167"/>
      <c r="S89" s="167"/>
      <c r="T89" s="167"/>
      <c r="U89" s="167"/>
      <c r="V89" s="167"/>
    </row>
    <row r="90" spans="1:22" s="134" customFormat="1" ht="12.75">
      <c r="A90" s="157">
        <v>3</v>
      </c>
      <c r="B90" s="158" t="s">
        <v>67</v>
      </c>
      <c r="C90" s="159">
        <f>D90</f>
        <v>25000</v>
      </c>
      <c r="D90" s="159">
        <f>D91</f>
        <v>25000</v>
      </c>
      <c r="E90" s="159"/>
      <c r="F90" s="159"/>
      <c r="G90" s="159"/>
      <c r="H90" s="159"/>
      <c r="I90" s="159">
        <f>I91</f>
        <v>25000</v>
      </c>
      <c r="J90" s="159">
        <f>J91</f>
        <v>25000</v>
      </c>
      <c r="K90" s="167"/>
      <c r="L90" s="167"/>
      <c r="M90" s="167"/>
      <c r="N90" s="187"/>
      <c r="O90" s="188"/>
      <c r="P90" s="133"/>
      <c r="Q90" s="167"/>
      <c r="R90" s="167"/>
      <c r="S90" s="167"/>
      <c r="T90" s="167"/>
      <c r="U90" s="167"/>
      <c r="V90" s="167"/>
    </row>
    <row r="91" spans="1:22" s="134" customFormat="1" ht="12.75">
      <c r="A91" s="223">
        <v>37</v>
      </c>
      <c r="B91" s="224" t="s">
        <v>96</v>
      </c>
      <c r="C91" s="166">
        <f>C92</f>
        <v>25000</v>
      </c>
      <c r="D91" s="166">
        <f>D92</f>
        <v>25000</v>
      </c>
      <c r="E91" s="166"/>
      <c r="F91" s="166"/>
      <c r="G91" s="166"/>
      <c r="H91" s="166"/>
      <c r="I91" s="166">
        <v>25000</v>
      </c>
      <c r="J91" s="166">
        <v>25000</v>
      </c>
      <c r="K91" s="167"/>
      <c r="L91" s="167"/>
      <c r="M91" s="167"/>
      <c r="N91" s="189"/>
      <c r="O91" s="190"/>
      <c r="P91" s="133"/>
      <c r="Q91" s="167"/>
      <c r="R91" s="167"/>
      <c r="S91" s="167"/>
      <c r="T91" s="167"/>
      <c r="U91" s="167"/>
      <c r="V91" s="167"/>
    </row>
    <row r="92" spans="1:22" s="134" customFormat="1" ht="12.75">
      <c r="A92" s="223">
        <v>372</v>
      </c>
      <c r="B92" s="224" t="s">
        <v>96</v>
      </c>
      <c r="C92" s="166">
        <f>SUM(D92:K92)</f>
        <v>25000</v>
      </c>
      <c r="D92" s="166">
        <v>25000</v>
      </c>
      <c r="E92" s="166"/>
      <c r="F92" s="166"/>
      <c r="G92" s="166"/>
      <c r="H92" s="166"/>
      <c r="I92" s="166"/>
      <c r="J92" s="166"/>
      <c r="K92" s="167"/>
      <c r="L92" s="167"/>
      <c r="M92" s="167"/>
      <c r="N92" s="191"/>
      <c r="O92" s="192"/>
      <c r="P92" s="133"/>
      <c r="Q92" s="167"/>
      <c r="R92" s="167"/>
      <c r="S92" s="167"/>
      <c r="T92" s="167"/>
      <c r="U92" s="167"/>
      <c r="V92" s="167"/>
    </row>
    <row r="93" spans="1:23" s="180" customFormat="1" ht="12.75" customHeight="1">
      <c r="A93" s="329" t="s">
        <v>144</v>
      </c>
      <c r="B93" s="329"/>
      <c r="C93" s="168">
        <f aca="true" t="shared" si="4" ref="C93:D96">C94</f>
        <v>5000</v>
      </c>
      <c r="D93" s="168">
        <f t="shared" si="4"/>
        <v>5000</v>
      </c>
      <c r="E93" s="168"/>
      <c r="F93" s="168"/>
      <c r="G93" s="168"/>
      <c r="H93" s="168"/>
      <c r="I93" s="168">
        <f>I94</f>
        <v>5000</v>
      </c>
      <c r="J93" s="168">
        <f>J94</f>
        <v>5000</v>
      </c>
      <c r="K93" s="167"/>
      <c r="L93" s="167"/>
      <c r="M93" s="167"/>
      <c r="N93" s="189"/>
      <c r="O93" s="190"/>
      <c r="P93" s="133"/>
      <c r="Q93" s="167"/>
      <c r="R93" s="167"/>
      <c r="S93" s="167"/>
      <c r="T93" s="167"/>
      <c r="U93" s="167"/>
      <c r="V93" s="167"/>
      <c r="W93" s="134"/>
    </row>
    <row r="94" spans="1:23" s="5" customFormat="1" ht="12.75">
      <c r="A94" s="179">
        <v>3</v>
      </c>
      <c r="B94" s="176" t="s">
        <v>49</v>
      </c>
      <c r="C94" s="159">
        <f t="shared" si="4"/>
        <v>5000</v>
      </c>
      <c r="D94" s="159">
        <f t="shared" si="4"/>
        <v>5000</v>
      </c>
      <c r="E94" s="177"/>
      <c r="F94" s="177"/>
      <c r="G94" s="159"/>
      <c r="H94" s="159"/>
      <c r="I94" s="159">
        <f>I95</f>
        <v>5000</v>
      </c>
      <c r="J94" s="159">
        <f>J95</f>
        <v>5000</v>
      </c>
      <c r="K94" s="38"/>
      <c r="L94" s="38"/>
      <c r="M94" s="38"/>
      <c r="N94" s="191"/>
      <c r="O94" s="192"/>
      <c r="P94" s="133"/>
      <c r="Q94" s="167"/>
      <c r="R94" s="167"/>
      <c r="S94" s="167"/>
      <c r="T94" s="167"/>
      <c r="U94" s="167"/>
      <c r="V94" s="167"/>
      <c r="W94" s="134"/>
    </row>
    <row r="95" spans="1:23" s="5" customFormat="1" ht="12.75">
      <c r="A95" s="130">
        <v>32</v>
      </c>
      <c r="B95" s="224" t="s">
        <v>26</v>
      </c>
      <c r="C95" s="166">
        <f t="shared" si="4"/>
        <v>5000</v>
      </c>
      <c r="D95" s="166">
        <f t="shared" si="4"/>
        <v>5000</v>
      </c>
      <c r="E95" s="184"/>
      <c r="F95" s="184"/>
      <c r="G95" s="166"/>
      <c r="H95" s="166"/>
      <c r="I95" s="166">
        <v>5000</v>
      </c>
      <c r="J95" s="166">
        <v>5000</v>
      </c>
      <c r="K95" s="38"/>
      <c r="L95" s="38"/>
      <c r="M95" s="38"/>
      <c r="N95" s="189"/>
      <c r="O95" s="190"/>
      <c r="P95" s="133"/>
      <c r="Q95" s="167"/>
      <c r="R95" s="167"/>
      <c r="S95" s="167"/>
      <c r="T95" s="167"/>
      <c r="U95" s="167"/>
      <c r="V95" s="167"/>
      <c r="W95" s="134"/>
    </row>
    <row r="96" spans="1:23" s="5" customFormat="1" ht="12.75">
      <c r="A96" s="130">
        <v>322</v>
      </c>
      <c r="B96" s="204" t="s">
        <v>28</v>
      </c>
      <c r="C96" s="166">
        <f t="shared" si="4"/>
        <v>5000</v>
      </c>
      <c r="D96" s="166">
        <f t="shared" si="4"/>
        <v>5000</v>
      </c>
      <c r="E96" s="184"/>
      <c r="F96" s="184"/>
      <c r="G96" s="184"/>
      <c r="H96" s="184"/>
      <c r="I96" s="184"/>
      <c r="J96" s="184"/>
      <c r="K96" s="38"/>
      <c r="L96" s="38"/>
      <c r="M96" s="38"/>
      <c r="N96" s="191"/>
      <c r="O96" s="192"/>
      <c r="P96" s="133"/>
      <c r="Q96" s="167"/>
      <c r="R96" s="167"/>
      <c r="S96" s="167"/>
      <c r="T96" s="167"/>
      <c r="U96" s="167"/>
      <c r="V96" s="167"/>
      <c r="W96" s="134"/>
    </row>
    <row r="97" spans="1:23" s="5" customFormat="1" ht="12.75">
      <c r="A97" s="225">
        <v>3222</v>
      </c>
      <c r="B97" s="226" t="s">
        <v>89</v>
      </c>
      <c r="C97" s="184">
        <f>D97</f>
        <v>5000</v>
      </c>
      <c r="D97" s="184">
        <v>5000</v>
      </c>
      <c r="E97" s="184"/>
      <c r="F97" s="184"/>
      <c r="G97" s="184"/>
      <c r="H97" s="184"/>
      <c r="I97" s="184"/>
      <c r="J97" s="184"/>
      <c r="K97" s="38"/>
      <c r="L97" s="38"/>
      <c r="M97" s="38"/>
      <c r="N97" s="191"/>
      <c r="O97" s="192"/>
      <c r="P97" s="133"/>
      <c r="Q97" s="167"/>
      <c r="R97" s="167"/>
      <c r="S97" s="167"/>
      <c r="T97" s="167"/>
      <c r="U97" s="167"/>
      <c r="V97" s="167"/>
      <c r="W97" s="134"/>
    </row>
    <row r="98" spans="1:23" s="5" customFormat="1" ht="12.75">
      <c r="A98" s="329" t="s">
        <v>91</v>
      </c>
      <c r="B98" s="329"/>
      <c r="C98" s="168">
        <f>C99</f>
        <v>0</v>
      </c>
      <c r="D98" s="168">
        <f>D99</f>
        <v>0</v>
      </c>
      <c r="E98" s="168"/>
      <c r="F98" s="168"/>
      <c r="G98" s="168"/>
      <c r="H98" s="168"/>
      <c r="I98" s="168"/>
      <c r="J98" s="168"/>
      <c r="K98" s="38"/>
      <c r="L98" s="38"/>
      <c r="M98" s="38"/>
      <c r="N98" s="189"/>
      <c r="O98" s="190"/>
      <c r="P98" s="133"/>
      <c r="Q98" s="167"/>
      <c r="R98" s="167"/>
      <c r="S98" s="167"/>
      <c r="T98" s="167"/>
      <c r="U98" s="167"/>
      <c r="V98" s="167"/>
      <c r="W98" s="134"/>
    </row>
    <row r="99" spans="1:23" s="5" customFormat="1" ht="12.75">
      <c r="A99" s="157">
        <v>3</v>
      </c>
      <c r="B99" s="158" t="s">
        <v>67</v>
      </c>
      <c r="C99" s="159">
        <f>SUM(D99:K99)</f>
        <v>0</v>
      </c>
      <c r="D99" s="159">
        <f>D100</f>
        <v>0</v>
      </c>
      <c r="E99" s="159"/>
      <c r="F99" s="159"/>
      <c r="G99" s="159"/>
      <c r="H99" s="159"/>
      <c r="I99" s="159"/>
      <c r="J99" s="159"/>
      <c r="K99" s="38"/>
      <c r="L99" s="38"/>
      <c r="M99" s="38"/>
      <c r="N99" s="189"/>
      <c r="O99" s="190"/>
      <c r="P99" s="133"/>
      <c r="Q99" s="167"/>
      <c r="R99" s="167"/>
      <c r="S99" s="167"/>
      <c r="T99" s="167"/>
      <c r="U99" s="167"/>
      <c r="V99" s="167"/>
      <c r="W99" s="134"/>
    </row>
    <row r="100" spans="1:23" s="5" customFormat="1" ht="12.75">
      <c r="A100" s="223">
        <v>32</v>
      </c>
      <c r="B100" s="224" t="s">
        <v>26</v>
      </c>
      <c r="C100" s="166">
        <f>SUM(D100:K100)</f>
        <v>0</v>
      </c>
      <c r="D100" s="166">
        <f>D101+D105</f>
        <v>0</v>
      </c>
      <c r="E100" s="166"/>
      <c r="F100" s="166"/>
      <c r="G100" s="166"/>
      <c r="H100" s="166"/>
      <c r="I100" s="166"/>
      <c r="J100" s="166"/>
      <c r="K100" s="38"/>
      <c r="L100" s="38"/>
      <c r="M100" s="38"/>
      <c r="N100" s="191"/>
      <c r="O100" s="192"/>
      <c r="P100" s="133"/>
      <c r="Q100" s="167"/>
      <c r="R100" s="167"/>
      <c r="S100" s="167"/>
      <c r="T100" s="167"/>
      <c r="U100" s="167"/>
      <c r="V100" s="167"/>
      <c r="W100" s="134"/>
    </row>
    <row r="101" spans="1:23" s="5" customFormat="1" ht="12.75">
      <c r="A101" s="227">
        <v>321</v>
      </c>
      <c r="B101" s="204" t="s">
        <v>27</v>
      </c>
      <c r="C101" s="166">
        <f>SUM(D101:K101)</f>
        <v>0</v>
      </c>
      <c r="D101" s="166">
        <v>0</v>
      </c>
      <c r="E101" s="166"/>
      <c r="F101" s="166"/>
      <c r="G101" s="166"/>
      <c r="H101" s="184"/>
      <c r="I101" s="184"/>
      <c r="J101" s="184"/>
      <c r="K101" s="38"/>
      <c r="L101" s="38"/>
      <c r="M101" s="38"/>
      <c r="N101" s="167"/>
      <c r="O101" s="167"/>
      <c r="P101" s="167"/>
      <c r="Q101" s="134"/>
      <c r="R101" s="134"/>
      <c r="S101" s="134"/>
      <c r="T101" s="134"/>
      <c r="U101" s="134"/>
      <c r="V101" s="134"/>
      <c r="W101" s="134"/>
    </row>
    <row r="102" spans="1:16" s="5" customFormat="1" ht="12.75">
      <c r="A102" s="163">
        <v>3211</v>
      </c>
      <c r="B102" s="171" t="s">
        <v>92</v>
      </c>
      <c r="C102" s="165">
        <f>SUM(D102:K102)</f>
        <v>0</v>
      </c>
      <c r="D102" s="165">
        <v>0</v>
      </c>
      <c r="E102" s="165"/>
      <c r="F102" s="165"/>
      <c r="G102" s="165"/>
      <c r="H102" s="165"/>
      <c r="I102" s="165"/>
      <c r="J102" s="165"/>
      <c r="K102" s="38"/>
      <c r="L102" s="38"/>
      <c r="M102" s="38"/>
      <c r="N102" s="38"/>
      <c r="O102" s="38"/>
      <c r="P102" s="38"/>
    </row>
    <row r="103" spans="1:16" s="5" customFormat="1" ht="12.75">
      <c r="A103" s="163">
        <v>322</v>
      </c>
      <c r="B103" s="178" t="s">
        <v>28</v>
      </c>
      <c r="C103" s="165">
        <v>0</v>
      </c>
      <c r="D103" s="165">
        <v>0</v>
      </c>
      <c r="E103" s="165"/>
      <c r="F103" s="165"/>
      <c r="G103" s="165"/>
      <c r="H103" s="165"/>
      <c r="I103" s="165"/>
      <c r="J103" s="165"/>
      <c r="K103" s="38"/>
      <c r="L103" s="38"/>
      <c r="M103" s="38"/>
      <c r="N103" s="38"/>
      <c r="O103" s="38"/>
      <c r="P103" s="38"/>
    </row>
    <row r="104" spans="1:16" s="5" customFormat="1" ht="12.75">
      <c r="A104" s="163"/>
      <c r="B104" s="171"/>
      <c r="C104" s="165">
        <v>0</v>
      </c>
      <c r="D104" s="165">
        <v>0</v>
      </c>
      <c r="E104" s="165"/>
      <c r="F104" s="165"/>
      <c r="G104" s="165"/>
      <c r="H104" s="165"/>
      <c r="I104" s="165"/>
      <c r="J104" s="165"/>
      <c r="K104" s="38"/>
      <c r="L104" s="38"/>
      <c r="M104" s="38"/>
      <c r="N104" s="38"/>
      <c r="O104" s="38"/>
      <c r="P104" s="38"/>
    </row>
    <row r="105" spans="1:16" s="5" customFormat="1" ht="14.25" customHeight="1">
      <c r="A105" s="160">
        <v>329</v>
      </c>
      <c r="B105" s="178" t="s">
        <v>93</v>
      </c>
      <c r="C105" s="166">
        <v>0</v>
      </c>
      <c r="D105" s="162">
        <f>D106</f>
        <v>0</v>
      </c>
      <c r="E105" s="162"/>
      <c r="F105" s="162"/>
      <c r="G105" s="162"/>
      <c r="H105" s="165"/>
      <c r="I105" s="165"/>
      <c r="J105" s="165"/>
      <c r="K105" s="38"/>
      <c r="L105" s="38"/>
      <c r="M105" s="38"/>
      <c r="N105" s="38"/>
      <c r="O105" s="38"/>
      <c r="P105" s="38"/>
    </row>
    <row r="106" spans="1:16" s="5" customFormat="1" ht="12.75">
      <c r="A106" s="163">
        <v>422</v>
      </c>
      <c r="B106" s="178" t="s">
        <v>78</v>
      </c>
      <c r="C106" s="162">
        <v>0</v>
      </c>
      <c r="D106" s="165">
        <v>0</v>
      </c>
      <c r="E106" s="165"/>
      <c r="F106" s="165"/>
      <c r="G106" s="165"/>
      <c r="H106" s="165"/>
      <c r="I106" s="165"/>
      <c r="J106" s="165"/>
      <c r="K106" s="38"/>
      <c r="L106" s="38"/>
      <c r="M106" s="38"/>
      <c r="N106" s="38"/>
      <c r="O106" s="38"/>
      <c r="P106" s="38"/>
    </row>
    <row r="107" spans="1:16" s="5" customFormat="1" ht="12.75">
      <c r="A107" s="329" t="s">
        <v>94</v>
      </c>
      <c r="B107" s="329"/>
      <c r="C107" s="168">
        <f aca="true" t="shared" si="5" ref="C107:D109">C108</f>
        <v>3913</v>
      </c>
      <c r="D107" s="168">
        <f t="shared" si="5"/>
        <v>3913</v>
      </c>
      <c r="E107" s="168"/>
      <c r="F107" s="168"/>
      <c r="G107" s="168"/>
      <c r="H107" s="168"/>
      <c r="I107" s="168">
        <f>I108</f>
        <v>3913</v>
      </c>
      <c r="J107" s="168">
        <f>J108</f>
        <v>3913</v>
      </c>
      <c r="K107" s="38"/>
      <c r="L107" s="38"/>
      <c r="M107" s="38"/>
      <c r="N107" s="38"/>
      <c r="O107" s="38"/>
      <c r="P107" s="38"/>
    </row>
    <row r="108" spans="1:16" s="5" customFormat="1" ht="12.75">
      <c r="A108" s="157">
        <v>3</v>
      </c>
      <c r="B108" s="158" t="s">
        <v>67</v>
      </c>
      <c r="C108" s="159">
        <f t="shared" si="5"/>
        <v>3913</v>
      </c>
      <c r="D108" s="159">
        <f t="shared" si="5"/>
        <v>3913</v>
      </c>
      <c r="E108" s="159"/>
      <c r="F108" s="159"/>
      <c r="G108" s="159"/>
      <c r="H108" s="159"/>
      <c r="I108" s="159">
        <f>I109</f>
        <v>3913</v>
      </c>
      <c r="J108" s="159">
        <f>J109</f>
        <v>3913</v>
      </c>
      <c r="K108" s="38"/>
      <c r="L108" s="38"/>
      <c r="M108" s="38"/>
      <c r="N108" s="38"/>
      <c r="O108" s="38"/>
      <c r="P108" s="38"/>
    </row>
    <row r="109" spans="1:16" s="5" customFormat="1" ht="12.75">
      <c r="A109" s="223">
        <v>31</v>
      </c>
      <c r="B109" s="224" t="s">
        <v>26</v>
      </c>
      <c r="C109" s="166">
        <f t="shared" si="5"/>
        <v>3913</v>
      </c>
      <c r="D109" s="166">
        <f t="shared" si="5"/>
        <v>3913</v>
      </c>
      <c r="E109" s="166"/>
      <c r="F109" s="166"/>
      <c r="G109" s="166"/>
      <c r="H109" s="166"/>
      <c r="I109" s="166">
        <v>3913</v>
      </c>
      <c r="J109" s="166">
        <v>3913</v>
      </c>
      <c r="K109" s="38"/>
      <c r="L109" s="38"/>
      <c r="M109" s="38"/>
      <c r="N109" s="38"/>
      <c r="O109" s="38"/>
      <c r="P109" s="38"/>
    </row>
    <row r="110" spans="1:16" s="5" customFormat="1" ht="12.75">
      <c r="A110" s="169">
        <v>311</v>
      </c>
      <c r="B110" s="93" t="s">
        <v>23</v>
      </c>
      <c r="C110" s="162">
        <f>D110</f>
        <v>3913</v>
      </c>
      <c r="D110" s="162">
        <v>3913</v>
      </c>
      <c r="E110" s="162"/>
      <c r="F110" s="162"/>
      <c r="G110" s="165"/>
      <c r="H110" s="165"/>
      <c r="I110" s="165"/>
      <c r="J110" s="165"/>
      <c r="K110" s="38"/>
      <c r="L110" s="38"/>
      <c r="M110" s="38"/>
      <c r="N110" s="38"/>
      <c r="O110" s="38"/>
      <c r="P110" s="38"/>
    </row>
    <row r="111" spans="1:16" s="5" customFormat="1" ht="12" customHeight="1">
      <c r="A111" s="160">
        <v>312</v>
      </c>
      <c r="B111" s="161" t="s">
        <v>24</v>
      </c>
      <c r="C111" s="162"/>
      <c r="D111" s="162"/>
      <c r="E111" s="162"/>
      <c r="F111" s="162"/>
      <c r="G111" s="165"/>
      <c r="H111" s="165"/>
      <c r="I111" s="165"/>
      <c r="J111" s="165"/>
      <c r="K111" s="38"/>
      <c r="L111" s="38"/>
      <c r="M111" s="38"/>
      <c r="N111" s="38"/>
      <c r="O111" s="38"/>
      <c r="P111" s="38"/>
    </row>
    <row r="112" spans="1:16" s="5" customFormat="1" ht="12.75" hidden="1">
      <c r="A112" s="163"/>
      <c r="B112" s="164"/>
      <c r="C112" s="162"/>
      <c r="D112" s="162"/>
      <c r="E112" s="162"/>
      <c r="F112" s="162"/>
      <c r="G112" s="165"/>
      <c r="H112" s="165"/>
      <c r="I112" s="165"/>
      <c r="J112" s="165"/>
      <c r="K112" s="38"/>
      <c r="L112" s="38"/>
      <c r="M112" s="38"/>
      <c r="N112" s="38"/>
      <c r="O112" s="38"/>
      <c r="P112" s="38"/>
    </row>
    <row r="113" spans="1:16" s="5" customFormat="1" ht="12.75" hidden="1">
      <c r="A113" s="160"/>
      <c r="B113" s="161"/>
      <c r="C113" s="162"/>
      <c r="D113" s="162"/>
      <c r="E113" s="162"/>
      <c r="F113" s="162"/>
      <c r="G113" s="165"/>
      <c r="H113" s="165"/>
      <c r="I113" s="165"/>
      <c r="J113" s="165"/>
      <c r="K113" s="38"/>
      <c r="L113" s="38"/>
      <c r="M113" s="38"/>
      <c r="N113" s="38"/>
      <c r="O113" s="38"/>
      <c r="P113" s="38"/>
    </row>
    <row r="114" spans="1:16" s="5" customFormat="1" ht="12.75" hidden="1">
      <c r="A114" s="231"/>
      <c r="B114" s="8"/>
      <c r="C114" s="162"/>
      <c r="D114" s="162"/>
      <c r="E114" s="162"/>
      <c r="F114" s="162"/>
      <c r="G114" s="165"/>
      <c r="H114" s="165"/>
      <c r="I114" s="165"/>
      <c r="J114" s="165"/>
      <c r="K114" s="38"/>
      <c r="L114" s="38"/>
      <c r="M114" s="38"/>
      <c r="N114" s="38"/>
      <c r="O114" s="38"/>
      <c r="P114" s="38"/>
    </row>
    <row r="115" spans="1:16" s="5" customFormat="1" ht="30" customHeight="1">
      <c r="A115" s="327" t="s">
        <v>122</v>
      </c>
      <c r="B115" s="328"/>
      <c r="C115" s="168">
        <f>C116</f>
        <v>75950</v>
      </c>
      <c r="D115" s="168">
        <f>D116</f>
        <v>75950</v>
      </c>
      <c r="E115" s="182"/>
      <c r="F115" s="182"/>
      <c r="G115" s="182"/>
      <c r="H115" s="182"/>
      <c r="I115" s="182">
        <f>I116</f>
        <v>75950</v>
      </c>
      <c r="J115" s="182">
        <f>J116</f>
        <v>75950</v>
      </c>
      <c r="K115" s="38"/>
      <c r="L115" s="38"/>
      <c r="M115" s="38"/>
      <c r="N115" s="38"/>
      <c r="O115" s="38"/>
      <c r="P115" s="38"/>
    </row>
    <row r="116" spans="1:16" s="5" customFormat="1" ht="12.75">
      <c r="A116" s="157">
        <v>3</v>
      </c>
      <c r="B116" s="158" t="s">
        <v>67</v>
      </c>
      <c r="C116" s="159">
        <f>D116</f>
        <v>75950</v>
      </c>
      <c r="D116" s="159">
        <f>D117+D125</f>
        <v>75950</v>
      </c>
      <c r="E116" s="159"/>
      <c r="F116" s="159"/>
      <c r="G116" s="159"/>
      <c r="H116" s="159"/>
      <c r="I116" s="159">
        <f>I117+I125</f>
        <v>75950</v>
      </c>
      <c r="J116" s="159">
        <f>J117+J125</f>
        <v>75950</v>
      </c>
      <c r="K116" s="38"/>
      <c r="L116" s="38"/>
      <c r="M116" s="38"/>
      <c r="N116" s="38"/>
      <c r="O116" s="38"/>
      <c r="P116" s="38"/>
    </row>
    <row r="117" spans="1:16" s="5" customFormat="1" ht="12.75">
      <c r="A117" s="223">
        <v>32</v>
      </c>
      <c r="B117" s="224" t="s">
        <v>26</v>
      </c>
      <c r="C117" s="166">
        <f>D117</f>
        <v>72300</v>
      </c>
      <c r="D117" s="166">
        <f>D118+D120+D122</f>
        <v>72300</v>
      </c>
      <c r="E117" s="184"/>
      <c r="F117" s="184"/>
      <c r="G117" s="184"/>
      <c r="H117" s="184"/>
      <c r="I117" s="184">
        <v>72300</v>
      </c>
      <c r="J117" s="184">
        <v>72300</v>
      </c>
      <c r="K117" s="38"/>
      <c r="L117" s="38"/>
      <c r="M117" s="38"/>
      <c r="N117" s="38"/>
      <c r="O117" s="38"/>
      <c r="P117" s="38"/>
    </row>
    <row r="118" spans="1:16" s="5" customFormat="1" ht="12.75">
      <c r="A118" s="227">
        <v>311</v>
      </c>
      <c r="B118" s="228" t="s">
        <v>97</v>
      </c>
      <c r="C118" s="166">
        <f>C119</f>
        <v>60000</v>
      </c>
      <c r="D118" s="166">
        <f>D119</f>
        <v>60000</v>
      </c>
      <c r="E118" s="184"/>
      <c r="F118" s="184"/>
      <c r="G118" s="184"/>
      <c r="H118" s="184"/>
      <c r="I118" s="184"/>
      <c r="J118" s="184"/>
      <c r="K118" s="38"/>
      <c r="L118" s="38"/>
      <c r="M118" s="38"/>
      <c r="N118" s="38"/>
      <c r="O118" s="38"/>
      <c r="P118" s="38"/>
    </row>
    <row r="119" spans="1:16" s="5" customFormat="1" ht="12.75">
      <c r="A119" s="229">
        <v>3111</v>
      </c>
      <c r="B119" s="230" t="s">
        <v>98</v>
      </c>
      <c r="C119" s="184">
        <f>D119</f>
        <v>60000</v>
      </c>
      <c r="D119" s="184">
        <v>60000</v>
      </c>
      <c r="E119" s="184"/>
      <c r="F119" s="184"/>
      <c r="G119" s="184"/>
      <c r="H119" s="184"/>
      <c r="I119" s="184"/>
      <c r="J119" s="184"/>
      <c r="K119" s="38"/>
      <c r="L119" s="38"/>
      <c r="M119" s="38"/>
      <c r="N119" s="38"/>
      <c r="O119" s="38"/>
      <c r="P119" s="38"/>
    </row>
    <row r="120" spans="1:16" s="5" customFormat="1" ht="12.75">
      <c r="A120" s="160">
        <v>312</v>
      </c>
      <c r="B120" s="161" t="s">
        <v>24</v>
      </c>
      <c r="C120" s="166">
        <f>C121</f>
        <v>3000</v>
      </c>
      <c r="D120" s="166">
        <f>D121</f>
        <v>3000</v>
      </c>
      <c r="E120" s="184"/>
      <c r="F120" s="184"/>
      <c r="G120" s="184"/>
      <c r="H120" s="184"/>
      <c r="I120" s="184"/>
      <c r="J120" s="184"/>
      <c r="K120" s="38"/>
      <c r="L120" s="38"/>
      <c r="M120" s="38"/>
      <c r="N120" s="38"/>
      <c r="O120" s="38"/>
      <c r="P120" s="38"/>
    </row>
    <row r="121" spans="1:16" s="5" customFormat="1" ht="12.75">
      <c r="A121" s="163">
        <v>3121</v>
      </c>
      <c r="B121" s="164" t="s">
        <v>24</v>
      </c>
      <c r="C121" s="184">
        <f>D121</f>
        <v>3000</v>
      </c>
      <c r="D121" s="184">
        <v>3000</v>
      </c>
      <c r="E121" s="184"/>
      <c r="F121" s="184"/>
      <c r="G121" s="184"/>
      <c r="H121" s="184"/>
      <c r="I121" s="184"/>
      <c r="J121" s="184"/>
      <c r="K121" s="38"/>
      <c r="L121" s="38"/>
      <c r="M121" s="38"/>
      <c r="N121" s="38"/>
      <c r="O121" s="38"/>
      <c r="P121" s="38"/>
    </row>
    <row r="122" spans="1:16" s="5" customFormat="1" ht="12.75">
      <c r="A122" s="160">
        <v>313</v>
      </c>
      <c r="B122" s="161" t="s">
        <v>25</v>
      </c>
      <c r="C122" s="166">
        <f>C123</f>
        <v>9300</v>
      </c>
      <c r="D122" s="166">
        <f>D123</f>
        <v>9300</v>
      </c>
      <c r="E122" s="184"/>
      <c r="F122" s="184"/>
      <c r="G122" s="184"/>
      <c r="H122" s="184"/>
      <c r="I122" s="184"/>
      <c r="J122" s="184"/>
      <c r="K122" s="38"/>
      <c r="L122" s="38"/>
      <c r="M122" s="38"/>
      <c r="N122" s="38"/>
      <c r="O122" s="38"/>
      <c r="P122" s="38"/>
    </row>
    <row r="123" spans="1:16" s="5" customFormat="1" ht="16.5" customHeight="1">
      <c r="A123" s="163">
        <v>3132</v>
      </c>
      <c r="B123" s="164" t="s">
        <v>99</v>
      </c>
      <c r="C123" s="184">
        <v>9300</v>
      </c>
      <c r="D123" s="184">
        <v>9300</v>
      </c>
      <c r="E123" s="184"/>
      <c r="F123" s="184"/>
      <c r="G123" s="184"/>
      <c r="H123" s="184"/>
      <c r="I123" s="184"/>
      <c r="J123" s="184"/>
      <c r="K123" s="38"/>
      <c r="L123" s="38"/>
      <c r="M123" s="38"/>
      <c r="N123" s="38"/>
      <c r="O123" s="38"/>
      <c r="P123" s="38"/>
    </row>
    <row r="124" spans="1:16" s="5" customFormat="1" ht="0.75" customHeight="1">
      <c r="A124" s="163"/>
      <c r="B124" s="164"/>
      <c r="C124" s="166"/>
      <c r="D124" s="184"/>
      <c r="E124" s="184"/>
      <c r="F124" s="184"/>
      <c r="G124" s="184"/>
      <c r="H124" s="184"/>
      <c r="I124" s="184"/>
      <c r="J124" s="184"/>
      <c r="K124" s="38"/>
      <c r="L124" s="38"/>
      <c r="M124" s="38"/>
      <c r="N124" s="38"/>
      <c r="O124" s="38"/>
      <c r="P124" s="38"/>
    </row>
    <row r="125" spans="1:16" s="5" customFormat="1" ht="12.75">
      <c r="A125" s="160">
        <v>32</v>
      </c>
      <c r="B125" s="161" t="s">
        <v>26</v>
      </c>
      <c r="C125" s="166">
        <f>C126</f>
        <v>3650</v>
      </c>
      <c r="D125" s="166">
        <f>D126</f>
        <v>3650</v>
      </c>
      <c r="E125" s="184"/>
      <c r="F125" s="184"/>
      <c r="G125" s="184"/>
      <c r="H125" s="184"/>
      <c r="I125" s="184">
        <v>3650</v>
      </c>
      <c r="J125" s="184">
        <v>3650</v>
      </c>
      <c r="K125" s="38"/>
      <c r="L125" s="38"/>
      <c r="M125" s="38"/>
      <c r="N125" s="38"/>
      <c r="O125" s="38"/>
      <c r="P125" s="38"/>
    </row>
    <row r="126" spans="1:16" s="5" customFormat="1" ht="12.75">
      <c r="A126" s="160">
        <v>321</v>
      </c>
      <c r="B126" s="161" t="s">
        <v>27</v>
      </c>
      <c r="C126" s="166">
        <f>C127</f>
        <v>3650</v>
      </c>
      <c r="D126" s="166">
        <f>D127</f>
        <v>3650</v>
      </c>
      <c r="E126" s="184"/>
      <c r="F126" s="184"/>
      <c r="G126" s="184"/>
      <c r="H126" s="184"/>
      <c r="I126" s="184"/>
      <c r="J126" s="184"/>
      <c r="K126" s="38"/>
      <c r="L126" s="38"/>
      <c r="M126" s="38"/>
      <c r="N126" s="38"/>
      <c r="O126" s="38"/>
      <c r="P126" s="38"/>
    </row>
    <row r="127" spans="1:10" s="5" customFormat="1" ht="13.5" customHeight="1">
      <c r="A127" s="163">
        <v>3212</v>
      </c>
      <c r="B127" s="164" t="s">
        <v>100</v>
      </c>
      <c r="C127" s="184">
        <f>D127</f>
        <v>3650</v>
      </c>
      <c r="D127" s="184">
        <v>3650</v>
      </c>
      <c r="E127" s="184"/>
      <c r="F127" s="184"/>
      <c r="G127" s="184"/>
      <c r="H127" s="184"/>
      <c r="I127" s="184"/>
      <c r="J127" s="184"/>
    </row>
    <row r="128" spans="1:10" s="5" customFormat="1" ht="12.75">
      <c r="A128" s="151" t="s">
        <v>105</v>
      </c>
      <c r="B128" s="150"/>
      <c r="C128" s="252">
        <f>C129</f>
        <v>9128800</v>
      </c>
      <c r="D128" s="151"/>
      <c r="E128" s="252">
        <f>E129</f>
        <v>50050</v>
      </c>
      <c r="F128" s="252">
        <f>F129</f>
        <v>445500</v>
      </c>
      <c r="G128" s="252">
        <f>G129</f>
        <v>8633250</v>
      </c>
      <c r="H128" s="151"/>
      <c r="I128" s="252">
        <f>I129</f>
        <v>9128800</v>
      </c>
      <c r="J128" s="252">
        <f>J129</f>
        <v>9128800</v>
      </c>
    </row>
    <row r="129" spans="1:10" s="5" customFormat="1" ht="21.75" customHeight="1">
      <c r="A129" s="267" t="s">
        <v>68</v>
      </c>
      <c r="B129" s="268" t="s">
        <v>106</v>
      </c>
      <c r="C129" s="269">
        <f>C130+C157+C169</f>
        <v>9128800</v>
      </c>
      <c r="D129" s="270"/>
      <c r="E129" s="269">
        <f>E130</f>
        <v>50050</v>
      </c>
      <c r="F129" s="269">
        <f>F130+F157+F169</f>
        <v>445500</v>
      </c>
      <c r="G129" s="269">
        <f>G130+G157+G169</f>
        <v>8633250</v>
      </c>
      <c r="H129" s="270"/>
      <c r="I129" s="269">
        <f>I130+I157+I169</f>
        <v>9128800</v>
      </c>
      <c r="J129" s="269">
        <f>J130+J157+J169</f>
        <v>9128800</v>
      </c>
    </row>
    <row r="130" spans="1:10" s="5" customFormat="1" ht="21.75" customHeight="1">
      <c r="A130" s="271" t="s">
        <v>107</v>
      </c>
      <c r="B130" s="273" t="s">
        <v>49</v>
      </c>
      <c r="C130" s="274">
        <f>D130+E130+F130+G130</f>
        <v>124050</v>
      </c>
      <c r="D130" s="275"/>
      <c r="E130" s="274">
        <f>E131+E153</f>
        <v>50050</v>
      </c>
      <c r="F130" s="274">
        <f>F131+F153</f>
        <v>43000</v>
      </c>
      <c r="G130" s="274">
        <f>G131</f>
        <v>31000</v>
      </c>
      <c r="H130" s="275"/>
      <c r="I130" s="274">
        <f>I131+I153</f>
        <v>124050</v>
      </c>
      <c r="J130" s="274">
        <f>J131+J153</f>
        <v>124050</v>
      </c>
    </row>
    <row r="131" spans="1:10" s="5" customFormat="1" ht="13.5" customHeight="1">
      <c r="A131" s="98">
        <v>3</v>
      </c>
      <c r="B131" s="96" t="s">
        <v>49</v>
      </c>
      <c r="C131" s="166">
        <f>C132</f>
        <v>98050</v>
      </c>
      <c r="D131" s="272"/>
      <c r="E131" s="166">
        <f>E132</f>
        <v>27050</v>
      </c>
      <c r="F131" s="166">
        <f>F132</f>
        <v>40000</v>
      </c>
      <c r="G131" s="166">
        <f>G132</f>
        <v>31000</v>
      </c>
      <c r="H131" s="272"/>
      <c r="I131" s="166">
        <f>I132</f>
        <v>98050</v>
      </c>
      <c r="J131" s="166">
        <f>J132</f>
        <v>98050</v>
      </c>
    </row>
    <row r="132" spans="1:10" s="5" customFormat="1" ht="13.5" customHeight="1">
      <c r="A132" s="98">
        <v>32</v>
      </c>
      <c r="B132" s="96" t="s">
        <v>26</v>
      </c>
      <c r="C132" s="166">
        <f>C133+C137+C142+C149</f>
        <v>98050</v>
      </c>
      <c r="D132" s="272"/>
      <c r="E132" s="166">
        <f>E133+E137+E142+E149</f>
        <v>27050</v>
      </c>
      <c r="F132" s="166">
        <f>F133+F137+F142+F149</f>
        <v>40000</v>
      </c>
      <c r="G132" s="166">
        <f>G133+G137+G142+G149</f>
        <v>31000</v>
      </c>
      <c r="H132" s="272"/>
      <c r="I132" s="166">
        <v>98050</v>
      </c>
      <c r="J132" s="166">
        <v>98050</v>
      </c>
    </row>
    <row r="133" spans="1:10" s="5" customFormat="1" ht="13.5" customHeight="1">
      <c r="A133" s="98">
        <v>321</v>
      </c>
      <c r="B133" s="96" t="s">
        <v>27</v>
      </c>
      <c r="C133" s="166">
        <f>E133+G133</f>
        <v>10000</v>
      </c>
      <c r="D133" s="272"/>
      <c r="E133" s="166">
        <f>E134</f>
        <v>10000</v>
      </c>
      <c r="F133" s="166"/>
      <c r="G133" s="166">
        <f>G134</f>
        <v>0</v>
      </c>
      <c r="H133" s="272"/>
      <c r="I133" s="166"/>
      <c r="J133" s="166"/>
    </row>
    <row r="134" spans="1:10" s="5" customFormat="1" ht="13.5" customHeight="1">
      <c r="A134" s="92">
        <v>3211</v>
      </c>
      <c r="B134" s="93" t="s">
        <v>124</v>
      </c>
      <c r="C134" s="184">
        <f>E134+G134</f>
        <v>10000</v>
      </c>
      <c r="D134" s="272"/>
      <c r="E134" s="279">
        <v>10000</v>
      </c>
      <c r="F134" s="166"/>
      <c r="G134" s="184"/>
      <c r="H134" s="272"/>
      <c r="I134" s="166"/>
      <c r="J134" s="166"/>
    </row>
    <row r="135" spans="1:10" s="5" customFormat="1" ht="13.5" customHeight="1" hidden="1">
      <c r="A135" s="92"/>
      <c r="B135" s="93"/>
      <c r="C135" s="166"/>
      <c r="D135" s="272"/>
      <c r="E135" s="166"/>
      <c r="F135" s="166"/>
      <c r="G135" s="166"/>
      <c r="H135" s="272"/>
      <c r="I135" s="166"/>
      <c r="J135" s="166"/>
    </row>
    <row r="136" spans="1:10" s="5" customFormat="1" ht="13.5" customHeight="1" hidden="1">
      <c r="A136" s="92"/>
      <c r="B136" s="93"/>
      <c r="C136" s="166"/>
      <c r="D136" s="272"/>
      <c r="E136" s="166"/>
      <c r="F136" s="166"/>
      <c r="G136" s="166"/>
      <c r="H136" s="272"/>
      <c r="I136" s="166"/>
      <c r="J136" s="166"/>
    </row>
    <row r="137" spans="1:10" s="5" customFormat="1" ht="13.5" customHeight="1">
      <c r="A137" s="98">
        <v>322</v>
      </c>
      <c r="B137" s="96" t="s">
        <v>28</v>
      </c>
      <c r="C137" s="166">
        <f>C138+C139+C140+C141</f>
        <v>14050</v>
      </c>
      <c r="D137" s="272"/>
      <c r="E137" s="166">
        <f>E138+E139+E140+E141</f>
        <v>13050</v>
      </c>
      <c r="F137" s="166"/>
      <c r="G137" s="166">
        <f>G140</f>
        <v>1000</v>
      </c>
      <c r="H137" s="272"/>
      <c r="I137" s="166"/>
      <c r="J137" s="166"/>
    </row>
    <row r="138" spans="1:10" s="5" customFormat="1" ht="13.5" customHeight="1">
      <c r="A138" s="92">
        <v>3221</v>
      </c>
      <c r="B138" s="93" t="s">
        <v>127</v>
      </c>
      <c r="C138" s="184">
        <f>E138</f>
        <v>5050</v>
      </c>
      <c r="D138" s="272"/>
      <c r="E138" s="184">
        <v>5050</v>
      </c>
      <c r="F138" s="166"/>
      <c r="G138" s="166"/>
      <c r="H138" s="272"/>
      <c r="I138" s="166"/>
      <c r="J138" s="166"/>
    </row>
    <row r="139" spans="1:10" s="5" customFormat="1" ht="13.5" customHeight="1">
      <c r="A139" s="92">
        <v>3223</v>
      </c>
      <c r="B139" s="93" t="s">
        <v>128</v>
      </c>
      <c r="C139" s="184">
        <f>E139</f>
        <v>6000</v>
      </c>
      <c r="D139" s="272"/>
      <c r="E139" s="184">
        <v>6000</v>
      </c>
      <c r="F139" s="166"/>
      <c r="G139" s="166"/>
      <c r="H139" s="272"/>
      <c r="I139" s="166"/>
      <c r="J139" s="166"/>
    </row>
    <row r="140" spans="1:10" s="5" customFormat="1" ht="13.5" customHeight="1">
      <c r="A140" s="92">
        <v>3225</v>
      </c>
      <c r="B140" s="93" t="s">
        <v>129</v>
      </c>
      <c r="C140" s="184">
        <f>E140+G140</f>
        <v>2000</v>
      </c>
      <c r="D140" s="272"/>
      <c r="E140" s="184">
        <v>1000</v>
      </c>
      <c r="F140" s="166"/>
      <c r="G140" s="184">
        <v>1000</v>
      </c>
      <c r="H140" s="272"/>
      <c r="I140" s="166"/>
      <c r="J140" s="166"/>
    </row>
    <row r="141" spans="1:10" s="5" customFormat="1" ht="13.5" customHeight="1">
      <c r="A141" s="92">
        <v>3227</v>
      </c>
      <c r="B141" s="93" t="s">
        <v>130</v>
      </c>
      <c r="C141" s="184">
        <f>E141</f>
        <v>1000</v>
      </c>
      <c r="D141" s="272"/>
      <c r="E141" s="184">
        <v>1000</v>
      </c>
      <c r="F141" s="166"/>
      <c r="G141" s="166"/>
      <c r="H141" s="272"/>
      <c r="I141" s="166"/>
      <c r="J141" s="166"/>
    </row>
    <row r="142" spans="1:10" s="5" customFormat="1" ht="13.5" customHeight="1">
      <c r="A142" s="98">
        <v>323</v>
      </c>
      <c r="B142" s="96" t="s">
        <v>29</v>
      </c>
      <c r="C142" s="166">
        <f>C143+C144+C148</f>
        <v>62500</v>
      </c>
      <c r="D142" s="272"/>
      <c r="E142" s="166">
        <f>E144</f>
        <v>1500</v>
      </c>
      <c r="F142" s="166">
        <f>F143+F148</f>
        <v>31000</v>
      </c>
      <c r="G142" s="166">
        <f>G143+G144+G148</f>
        <v>30000</v>
      </c>
      <c r="H142" s="272"/>
      <c r="I142" s="166"/>
      <c r="J142" s="166"/>
    </row>
    <row r="143" spans="1:10" s="5" customFormat="1" ht="13.5" customHeight="1">
      <c r="A143" s="92">
        <v>3231</v>
      </c>
      <c r="B143" s="93" t="s">
        <v>131</v>
      </c>
      <c r="C143" s="184">
        <f>D143+E143+F143+G143</f>
        <v>60000</v>
      </c>
      <c r="D143" s="272"/>
      <c r="E143" s="166"/>
      <c r="F143" s="184">
        <v>30000</v>
      </c>
      <c r="G143" s="184">
        <v>30000</v>
      </c>
      <c r="H143" s="272"/>
      <c r="I143" s="166"/>
      <c r="J143" s="166"/>
    </row>
    <row r="144" spans="1:10" s="5" customFormat="1" ht="13.5" customHeight="1">
      <c r="A144" s="92">
        <v>3232</v>
      </c>
      <c r="B144" s="93" t="s">
        <v>140</v>
      </c>
      <c r="C144" s="184">
        <f>E144</f>
        <v>1500</v>
      </c>
      <c r="D144" s="272"/>
      <c r="E144" s="184">
        <v>1500</v>
      </c>
      <c r="F144" s="166"/>
      <c r="G144" s="166"/>
      <c r="H144" s="272"/>
      <c r="I144" s="166"/>
      <c r="J144" s="166"/>
    </row>
    <row r="145" spans="1:10" s="5" customFormat="1" ht="13.5" customHeight="1" hidden="1">
      <c r="A145" s="92"/>
      <c r="B145" s="93"/>
      <c r="C145" s="166"/>
      <c r="D145" s="272"/>
      <c r="E145" s="166"/>
      <c r="F145" s="166"/>
      <c r="G145" s="166"/>
      <c r="H145" s="272"/>
      <c r="I145" s="166"/>
      <c r="J145" s="166"/>
    </row>
    <row r="146" spans="1:10" s="5" customFormat="1" ht="13.5" customHeight="1" hidden="1">
      <c r="A146" s="92"/>
      <c r="B146" s="93"/>
      <c r="C146" s="166"/>
      <c r="D146" s="272"/>
      <c r="E146" s="166"/>
      <c r="F146" s="166"/>
      <c r="G146" s="166"/>
      <c r="H146" s="272"/>
      <c r="I146" s="166"/>
      <c r="J146" s="166"/>
    </row>
    <row r="147" spans="1:10" s="5" customFormat="1" ht="13.5" customHeight="1" hidden="1">
      <c r="A147" s="92"/>
      <c r="B147" s="93"/>
      <c r="C147" s="166"/>
      <c r="D147" s="272"/>
      <c r="E147" s="166"/>
      <c r="F147" s="166"/>
      <c r="G147" s="166"/>
      <c r="H147" s="272"/>
      <c r="I147" s="166"/>
      <c r="J147" s="166"/>
    </row>
    <row r="148" spans="1:10" s="5" customFormat="1" ht="15" customHeight="1">
      <c r="A148" s="92">
        <v>3239</v>
      </c>
      <c r="B148" s="93" t="s">
        <v>143</v>
      </c>
      <c r="C148" s="184">
        <f>F148</f>
        <v>1000</v>
      </c>
      <c r="D148" s="272"/>
      <c r="E148" s="166"/>
      <c r="F148" s="184">
        <v>1000</v>
      </c>
      <c r="G148" s="184"/>
      <c r="H148" s="272"/>
      <c r="I148" s="166"/>
      <c r="J148" s="166"/>
    </row>
    <row r="149" spans="1:10" s="5" customFormat="1" ht="13.5" customHeight="1">
      <c r="A149" s="98">
        <v>329</v>
      </c>
      <c r="B149" s="96" t="s">
        <v>142</v>
      </c>
      <c r="C149" s="166">
        <f>E149+F149</f>
        <v>11500</v>
      </c>
      <c r="D149" s="272"/>
      <c r="E149" s="166">
        <f>E151+E152</f>
        <v>2500</v>
      </c>
      <c r="F149" s="166">
        <f>F150</f>
        <v>9000</v>
      </c>
      <c r="G149" s="166"/>
      <c r="H149" s="272"/>
      <c r="I149" s="166"/>
      <c r="J149" s="166"/>
    </row>
    <row r="150" spans="1:10" s="5" customFormat="1" ht="13.5" customHeight="1">
      <c r="A150" s="92">
        <v>3292</v>
      </c>
      <c r="B150" s="93" t="s">
        <v>135</v>
      </c>
      <c r="C150" s="278">
        <v>9000</v>
      </c>
      <c r="D150" s="277"/>
      <c r="E150" s="276"/>
      <c r="F150" s="278">
        <v>9000</v>
      </c>
      <c r="G150" s="276"/>
      <c r="H150" s="277"/>
      <c r="I150" s="276"/>
      <c r="J150" s="276"/>
    </row>
    <row r="151" spans="1:10" s="5" customFormat="1" ht="13.5" customHeight="1">
      <c r="A151" s="92">
        <v>3293</v>
      </c>
      <c r="B151" s="93" t="s">
        <v>150</v>
      </c>
      <c r="C151" s="278">
        <f>E151</f>
        <v>1500</v>
      </c>
      <c r="D151" s="277"/>
      <c r="E151" s="278">
        <v>1500</v>
      </c>
      <c r="F151" s="276"/>
      <c r="G151" s="276"/>
      <c r="H151" s="277"/>
      <c r="I151" s="276"/>
      <c r="J151" s="276"/>
    </row>
    <row r="152" spans="1:10" s="5" customFormat="1" ht="13.5" customHeight="1">
      <c r="A152" s="92">
        <v>3299</v>
      </c>
      <c r="B152" s="282" t="s">
        <v>137</v>
      </c>
      <c r="C152" s="186">
        <f>E152</f>
        <v>1000</v>
      </c>
      <c r="D152" s="283"/>
      <c r="E152" s="186">
        <v>1000</v>
      </c>
      <c r="F152" s="185"/>
      <c r="G152" s="185"/>
      <c r="H152" s="283"/>
      <c r="I152" s="185"/>
      <c r="J152" s="185"/>
    </row>
    <row r="153" spans="1:10" s="5" customFormat="1" ht="13.5" customHeight="1">
      <c r="A153" s="280">
        <v>4</v>
      </c>
      <c r="B153" s="178" t="s">
        <v>148</v>
      </c>
      <c r="C153" s="166">
        <f>C154</f>
        <v>26000</v>
      </c>
      <c r="D153" s="272"/>
      <c r="E153" s="166">
        <f>E154</f>
        <v>23000</v>
      </c>
      <c r="F153" s="166">
        <f>F154</f>
        <v>3000</v>
      </c>
      <c r="G153" s="166"/>
      <c r="H153" s="272"/>
      <c r="I153" s="166">
        <v>26000</v>
      </c>
      <c r="J153" s="166">
        <v>26000</v>
      </c>
    </row>
    <row r="154" spans="1:10" s="5" customFormat="1" ht="13.5" customHeight="1">
      <c r="A154" s="218">
        <v>42</v>
      </c>
      <c r="B154" s="171" t="s">
        <v>151</v>
      </c>
      <c r="C154" s="166">
        <f>E154+F154</f>
        <v>26000</v>
      </c>
      <c r="D154" s="272"/>
      <c r="E154" s="166">
        <f>E155+E156</f>
        <v>23000</v>
      </c>
      <c r="F154" s="166">
        <f>F155+F156</f>
        <v>3000</v>
      </c>
      <c r="G154" s="166"/>
      <c r="H154" s="272"/>
      <c r="I154" s="166">
        <v>26000</v>
      </c>
      <c r="J154" s="166">
        <v>26000</v>
      </c>
    </row>
    <row r="155" spans="1:10" s="5" customFormat="1" ht="13.5" customHeight="1">
      <c r="A155" s="218">
        <v>422</v>
      </c>
      <c r="B155" s="171" t="s">
        <v>152</v>
      </c>
      <c r="C155" s="184">
        <f>E155+F155</f>
        <v>20000</v>
      </c>
      <c r="D155" s="272"/>
      <c r="E155" s="184">
        <v>20000</v>
      </c>
      <c r="F155" s="166"/>
      <c r="G155" s="166"/>
      <c r="H155" s="272"/>
      <c r="I155" s="166"/>
      <c r="J155" s="166"/>
    </row>
    <row r="156" spans="1:10" s="5" customFormat="1" ht="13.5" customHeight="1">
      <c r="A156" s="281">
        <v>424</v>
      </c>
      <c r="B156" s="171" t="s">
        <v>153</v>
      </c>
      <c r="C156" s="184">
        <f>E156+F156</f>
        <v>6000</v>
      </c>
      <c r="D156" s="272"/>
      <c r="E156" s="184">
        <v>3000</v>
      </c>
      <c r="F156" s="184">
        <v>3000</v>
      </c>
      <c r="G156" s="166"/>
      <c r="H156" s="272"/>
      <c r="I156" s="166"/>
      <c r="J156" s="166"/>
    </row>
    <row r="157" spans="1:10" s="5" customFormat="1" ht="25.5">
      <c r="A157" s="271" t="s">
        <v>101</v>
      </c>
      <c r="B157" s="210" t="s">
        <v>102</v>
      </c>
      <c r="C157" s="255">
        <f>C158</f>
        <v>7682000</v>
      </c>
      <c r="D157" s="211"/>
      <c r="E157" s="211"/>
      <c r="F157" s="194"/>
      <c r="G157" s="254">
        <f>G158</f>
        <v>7682000</v>
      </c>
      <c r="H157" s="194"/>
      <c r="I157" s="254">
        <f>I158</f>
        <v>7682000</v>
      </c>
      <c r="J157" s="254">
        <f>J158</f>
        <v>7682000</v>
      </c>
    </row>
    <row r="158" spans="1:10" s="5" customFormat="1" ht="12.75">
      <c r="A158" s="221">
        <v>3</v>
      </c>
      <c r="B158" s="222" t="s">
        <v>49</v>
      </c>
      <c r="C158" s="159">
        <f aca="true" t="shared" si="6" ref="C158:C164">G158</f>
        <v>7682000</v>
      </c>
      <c r="D158" s="177"/>
      <c r="E158" s="177"/>
      <c r="F158" s="177"/>
      <c r="G158" s="177">
        <f>G159+G163</f>
        <v>7682000</v>
      </c>
      <c r="H158" s="177"/>
      <c r="I158" s="177">
        <f>I159+I163</f>
        <v>7682000</v>
      </c>
      <c r="J158" s="177">
        <f>J159+J163</f>
        <v>7682000</v>
      </c>
    </row>
    <row r="159" spans="1:10" s="5" customFormat="1" ht="12.75">
      <c r="A159" s="160">
        <v>31</v>
      </c>
      <c r="B159" s="178" t="s">
        <v>22</v>
      </c>
      <c r="C159" s="162">
        <f t="shared" si="6"/>
        <v>7160000</v>
      </c>
      <c r="D159" s="184"/>
      <c r="E159" s="184"/>
      <c r="F159" s="184"/>
      <c r="G159" s="166">
        <f>G160+G161+G162</f>
        <v>7160000</v>
      </c>
      <c r="H159" s="184"/>
      <c r="I159" s="184">
        <v>7160000</v>
      </c>
      <c r="J159" s="184">
        <v>7160000</v>
      </c>
    </row>
    <row r="160" spans="1:10" s="5" customFormat="1" ht="12.75">
      <c r="A160" s="163">
        <v>311</v>
      </c>
      <c r="B160" s="171" t="s">
        <v>23</v>
      </c>
      <c r="C160" s="165">
        <f t="shared" si="6"/>
        <v>5950000</v>
      </c>
      <c r="D160" s="184"/>
      <c r="E160" s="184"/>
      <c r="F160" s="184"/>
      <c r="G160" s="184">
        <v>5950000</v>
      </c>
      <c r="H160" s="184"/>
      <c r="I160" s="184"/>
      <c r="J160" s="184"/>
    </row>
    <row r="161" spans="1:10" s="5" customFormat="1" ht="12.75">
      <c r="A161" s="163">
        <v>312</v>
      </c>
      <c r="B161" s="171" t="s">
        <v>24</v>
      </c>
      <c r="C161" s="165">
        <f t="shared" si="6"/>
        <v>250000</v>
      </c>
      <c r="D161" s="184"/>
      <c r="E161" s="184"/>
      <c r="F161" s="184"/>
      <c r="G161" s="184">
        <v>250000</v>
      </c>
      <c r="H161" s="184"/>
      <c r="I161" s="184"/>
      <c r="J161" s="184"/>
    </row>
    <row r="162" spans="1:10" s="5" customFormat="1" ht="12.75">
      <c r="A162" s="163">
        <v>313</v>
      </c>
      <c r="B162" s="171" t="s">
        <v>25</v>
      </c>
      <c r="C162" s="165">
        <f t="shared" si="6"/>
        <v>960000</v>
      </c>
      <c r="D162" s="184"/>
      <c r="E162" s="184"/>
      <c r="F162" s="184"/>
      <c r="G162" s="184">
        <v>960000</v>
      </c>
      <c r="H162" s="184"/>
      <c r="I162" s="184"/>
      <c r="J162" s="184"/>
    </row>
    <row r="163" spans="1:10" s="5" customFormat="1" ht="12.75">
      <c r="A163" s="160">
        <v>32</v>
      </c>
      <c r="B163" s="178" t="s">
        <v>26</v>
      </c>
      <c r="C163" s="162">
        <f t="shared" si="6"/>
        <v>522000</v>
      </c>
      <c r="D163" s="184"/>
      <c r="E163" s="184"/>
      <c r="F163" s="184"/>
      <c r="G163" s="166">
        <f>G164+G167</f>
        <v>522000</v>
      </c>
      <c r="H163" s="184"/>
      <c r="I163" s="184">
        <v>522000</v>
      </c>
      <c r="J163" s="184">
        <v>522000</v>
      </c>
    </row>
    <row r="164" spans="1:10" s="5" customFormat="1" ht="12.75">
      <c r="A164" s="163">
        <v>321</v>
      </c>
      <c r="B164" s="171" t="s">
        <v>27</v>
      </c>
      <c r="C164" s="165">
        <f t="shared" si="6"/>
        <v>500000</v>
      </c>
      <c r="D164" s="184"/>
      <c r="E164" s="184"/>
      <c r="F164" s="184"/>
      <c r="G164" s="184">
        <v>500000</v>
      </c>
      <c r="H164" s="184"/>
      <c r="I164" s="184"/>
      <c r="J164" s="184"/>
    </row>
    <row r="165" spans="1:10" s="5" customFormat="1" ht="12" customHeight="1" hidden="1">
      <c r="A165" s="163"/>
      <c r="B165" s="171"/>
      <c r="C165" s="193"/>
      <c r="D165" s="184"/>
      <c r="E165" s="184"/>
      <c r="F165" s="184"/>
      <c r="G165" s="184"/>
      <c r="H165" s="184"/>
      <c r="I165" s="184"/>
      <c r="J165" s="184"/>
    </row>
    <row r="166" spans="1:10" s="5" customFormat="1" ht="12.75" hidden="1">
      <c r="A166" s="163"/>
      <c r="B166" s="171"/>
      <c r="C166" s="193"/>
      <c r="D166" s="184"/>
      <c r="E166" s="184"/>
      <c r="F166" s="184"/>
      <c r="G166" s="184"/>
      <c r="H166" s="184"/>
      <c r="I166" s="184"/>
      <c r="J166" s="184"/>
    </row>
    <row r="167" spans="1:10" s="5" customFormat="1" ht="12.75">
      <c r="A167" s="163">
        <v>329</v>
      </c>
      <c r="B167" s="171" t="s">
        <v>66</v>
      </c>
      <c r="C167" s="165">
        <f>G167</f>
        <v>22000</v>
      </c>
      <c r="D167" s="184"/>
      <c r="E167" s="184"/>
      <c r="F167" s="184"/>
      <c r="G167" s="184">
        <v>22000</v>
      </c>
      <c r="H167" s="184"/>
      <c r="I167" s="184"/>
      <c r="J167" s="184"/>
    </row>
    <row r="168" spans="1:10" s="5" customFormat="1" ht="12.75">
      <c r="A168" s="163"/>
      <c r="B168" s="171"/>
      <c r="C168" s="193"/>
      <c r="D168" s="184"/>
      <c r="E168" s="184"/>
      <c r="F168" s="184"/>
      <c r="G168" s="184"/>
      <c r="H168" s="184"/>
      <c r="I168" s="184"/>
      <c r="J168" s="184"/>
    </row>
    <row r="169" spans="1:10" s="5" customFormat="1" ht="12.75">
      <c r="A169" s="209" t="s">
        <v>107</v>
      </c>
      <c r="B169" s="210" t="s">
        <v>67</v>
      </c>
      <c r="C169" s="255">
        <f>C170+C175+C179+C199+C210+C217+C224+C235+C239</f>
        <v>1322750</v>
      </c>
      <c r="D169" s="211"/>
      <c r="E169" s="211"/>
      <c r="F169" s="254">
        <f>F170+F175+F179+F199+F210+F217+F224+F235+F239</f>
        <v>402500</v>
      </c>
      <c r="G169" s="254">
        <f>G170+G175+G199+G210+G217+G224+G235+G239</f>
        <v>920250</v>
      </c>
      <c r="H169" s="194"/>
      <c r="I169" s="255">
        <f>I170+I175+I179+I199+I210+I217+I224+I235+I239</f>
        <v>1322750</v>
      </c>
      <c r="J169" s="254">
        <f>J170+J175+J179+J199+J210+J217+J224+J235+J239</f>
        <v>1322750</v>
      </c>
    </row>
    <row r="170" spans="1:10" s="5" customFormat="1" ht="25.5">
      <c r="A170" s="172" t="s">
        <v>76</v>
      </c>
      <c r="B170" s="173" t="s">
        <v>84</v>
      </c>
      <c r="C170" s="249">
        <f>C171</f>
        <v>2000</v>
      </c>
      <c r="D170" s="249"/>
      <c r="E170" s="249"/>
      <c r="F170" s="249"/>
      <c r="G170" s="249">
        <f>G171</f>
        <v>2000</v>
      </c>
      <c r="H170" s="174"/>
      <c r="I170" s="249">
        <f>I171</f>
        <v>2000</v>
      </c>
      <c r="J170" s="249">
        <f>J171</f>
        <v>2000</v>
      </c>
    </row>
    <row r="171" spans="1:10" s="5" customFormat="1" ht="12.75">
      <c r="A171" s="157">
        <v>3</v>
      </c>
      <c r="B171" s="158" t="s">
        <v>67</v>
      </c>
      <c r="C171" s="159">
        <f>C172</f>
        <v>2000</v>
      </c>
      <c r="D171" s="159"/>
      <c r="E171" s="159"/>
      <c r="F171" s="159"/>
      <c r="G171" s="159">
        <f>G172</f>
        <v>2000</v>
      </c>
      <c r="H171" s="159"/>
      <c r="I171" s="159">
        <f>I172</f>
        <v>2000</v>
      </c>
      <c r="J171" s="159">
        <f>J172</f>
        <v>2000</v>
      </c>
    </row>
    <row r="172" spans="1:10" s="5" customFormat="1" ht="12.75">
      <c r="A172" s="223">
        <v>32</v>
      </c>
      <c r="B172" s="224" t="s">
        <v>26</v>
      </c>
      <c r="C172" s="166">
        <f>C173</f>
        <v>2000</v>
      </c>
      <c r="D172" s="184"/>
      <c r="E172" s="184"/>
      <c r="F172" s="184"/>
      <c r="G172" s="184">
        <f>G173</f>
        <v>2000</v>
      </c>
      <c r="H172" s="184"/>
      <c r="I172" s="184">
        <v>2000</v>
      </c>
      <c r="J172" s="184">
        <v>2000</v>
      </c>
    </row>
    <row r="173" spans="1:10" s="5" customFormat="1" ht="12.75">
      <c r="A173" s="160">
        <v>321</v>
      </c>
      <c r="B173" s="161" t="s">
        <v>70</v>
      </c>
      <c r="C173" s="162">
        <f>C174</f>
        <v>2000</v>
      </c>
      <c r="D173" s="184"/>
      <c r="E173" s="184"/>
      <c r="F173" s="184"/>
      <c r="G173" s="166">
        <f>G174</f>
        <v>2000</v>
      </c>
      <c r="H173" s="184"/>
      <c r="I173" s="184"/>
      <c r="J173" s="184"/>
    </row>
    <row r="174" spans="1:10" s="5" customFormat="1" ht="12.75">
      <c r="A174" s="163">
        <v>3211</v>
      </c>
      <c r="B174" s="164" t="s">
        <v>70</v>
      </c>
      <c r="C174" s="165">
        <f>G174</f>
        <v>2000</v>
      </c>
      <c r="D174" s="184"/>
      <c r="E174" s="184"/>
      <c r="F174" s="184"/>
      <c r="G174" s="184">
        <v>2000</v>
      </c>
      <c r="H174" s="184"/>
      <c r="I174" s="184"/>
      <c r="J174" s="184"/>
    </row>
    <row r="175" spans="1:10" s="5" customFormat="1" ht="25.5">
      <c r="A175" s="172" t="s">
        <v>83</v>
      </c>
      <c r="B175" s="213" t="s">
        <v>149</v>
      </c>
      <c r="C175" s="264">
        <f>G175</f>
        <v>7000</v>
      </c>
      <c r="D175" s="213"/>
      <c r="E175" s="213"/>
      <c r="F175" s="213"/>
      <c r="G175" s="264">
        <f>G176</f>
        <v>7000</v>
      </c>
      <c r="H175" s="213"/>
      <c r="I175" s="264">
        <f>I176</f>
        <v>7000</v>
      </c>
      <c r="J175" s="264">
        <f>J176</f>
        <v>7000</v>
      </c>
    </row>
    <row r="176" spans="1:10" s="5" customFormat="1" ht="12.75">
      <c r="A176" s="223">
        <v>3</v>
      </c>
      <c r="B176" s="232" t="s">
        <v>67</v>
      </c>
      <c r="C176" s="165">
        <f>C177</f>
        <v>7000</v>
      </c>
      <c r="D176" s="184"/>
      <c r="E176" s="184"/>
      <c r="F176" s="184"/>
      <c r="G176" s="184">
        <f>G177</f>
        <v>7000</v>
      </c>
      <c r="H176" s="184"/>
      <c r="I176" s="184">
        <f>I177</f>
        <v>7000</v>
      </c>
      <c r="J176" s="184">
        <f>J177</f>
        <v>7000</v>
      </c>
    </row>
    <row r="177" spans="1:10" s="5" customFormat="1" ht="12.75">
      <c r="A177" s="223">
        <v>32</v>
      </c>
      <c r="B177" s="232" t="s">
        <v>26</v>
      </c>
      <c r="C177" s="165">
        <f>C178</f>
        <v>7000</v>
      </c>
      <c r="D177" s="184"/>
      <c r="E177" s="184"/>
      <c r="F177" s="184"/>
      <c r="G177" s="184">
        <f>G178</f>
        <v>7000</v>
      </c>
      <c r="H177" s="184"/>
      <c r="I177" s="184">
        <v>7000</v>
      </c>
      <c r="J177" s="184">
        <v>7000</v>
      </c>
    </row>
    <row r="178" spans="1:10" s="5" customFormat="1" ht="12.75">
      <c r="A178" s="160">
        <v>329</v>
      </c>
      <c r="B178" s="263" t="s">
        <v>70</v>
      </c>
      <c r="C178" s="165">
        <f>G178</f>
        <v>7000</v>
      </c>
      <c r="D178" s="184"/>
      <c r="E178" s="184"/>
      <c r="F178" s="184"/>
      <c r="G178" s="184">
        <v>7000</v>
      </c>
      <c r="H178" s="184"/>
      <c r="I178" s="184"/>
      <c r="J178" s="184"/>
    </row>
    <row r="179" spans="1:10" s="5" customFormat="1" ht="25.5">
      <c r="A179" s="172" t="s">
        <v>108</v>
      </c>
      <c r="B179" s="173" t="s">
        <v>109</v>
      </c>
      <c r="C179" s="261">
        <f aca="true" t="shared" si="7" ref="C179:C186">F179</f>
        <v>400500</v>
      </c>
      <c r="D179" s="217"/>
      <c r="E179" s="217"/>
      <c r="F179" s="261">
        <f>F180</f>
        <v>400500</v>
      </c>
      <c r="G179" s="217"/>
      <c r="H179" s="217"/>
      <c r="I179" s="261">
        <f>I180</f>
        <v>400500</v>
      </c>
      <c r="J179" s="261">
        <f>J180</f>
        <v>400500</v>
      </c>
    </row>
    <row r="180" spans="1:10" s="5" customFormat="1" ht="12.75">
      <c r="A180" s="233">
        <v>3</v>
      </c>
      <c r="B180" s="234" t="s">
        <v>49</v>
      </c>
      <c r="C180" s="256">
        <f t="shared" si="7"/>
        <v>400500</v>
      </c>
      <c r="D180" s="183"/>
      <c r="E180" s="183"/>
      <c r="F180" s="183">
        <f>F181+F197</f>
        <v>400500</v>
      </c>
      <c r="G180" s="183"/>
      <c r="H180" s="183"/>
      <c r="I180" s="183">
        <f>I181+I197</f>
        <v>400500</v>
      </c>
      <c r="J180" s="183">
        <f>J181+J197</f>
        <v>400500</v>
      </c>
    </row>
    <row r="181" spans="1:10" s="5" customFormat="1" ht="12.75">
      <c r="A181" s="98">
        <v>32</v>
      </c>
      <c r="B181" s="96" t="s">
        <v>26</v>
      </c>
      <c r="C181" s="246">
        <f t="shared" si="7"/>
        <v>400400</v>
      </c>
      <c r="D181" s="184"/>
      <c r="E181" s="184"/>
      <c r="F181" s="166">
        <f>F182+F184+F191+F196</f>
        <v>400400</v>
      </c>
      <c r="G181" s="184"/>
      <c r="H181" s="184"/>
      <c r="I181" s="184">
        <v>400400</v>
      </c>
      <c r="J181" s="184">
        <v>400400</v>
      </c>
    </row>
    <row r="182" spans="1:10" s="5" customFormat="1" ht="12.75">
      <c r="A182" s="98">
        <v>321</v>
      </c>
      <c r="B182" s="96" t="s">
        <v>27</v>
      </c>
      <c r="C182" s="246">
        <f t="shared" si="7"/>
        <v>400</v>
      </c>
      <c r="D182" s="184"/>
      <c r="E182" s="184"/>
      <c r="F182" s="166">
        <f>F183</f>
        <v>400</v>
      </c>
      <c r="G182" s="184"/>
      <c r="H182" s="184"/>
      <c r="I182" s="184"/>
      <c r="J182" s="184"/>
    </row>
    <row r="183" spans="1:10" s="5" customFormat="1" ht="12.75">
      <c r="A183" s="92">
        <v>3213</v>
      </c>
      <c r="B183" s="93" t="s">
        <v>125</v>
      </c>
      <c r="C183" s="246">
        <f t="shared" si="7"/>
        <v>400</v>
      </c>
      <c r="D183" s="184"/>
      <c r="E183" s="184"/>
      <c r="F183" s="184">
        <v>400</v>
      </c>
      <c r="G183" s="184"/>
      <c r="H183" s="184"/>
      <c r="I183" s="184"/>
      <c r="J183" s="184"/>
    </row>
    <row r="184" spans="1:10" s="5" customFormat="1" ht="12.75">
      <c r="A184" s="98">
        <v>322</v>
      </c>
      <c r="B184" s="96" t="s">
        <v>28</v>
      </c>
      <c r="C184" s="246">
        <f t="shared" si="7"/>
        <v>387600</v>
      </c>
      <c r="D184" s="184"/>
      <c r="E184" s="184"/>
      <c r="F184" s="166">
        <f>SUM(F185:F190)</f>
        <v>387600</v>
      </c>
      <c r="G184" s="184"/>
      <c r="H184" s="184"/>
      <c r="I184" s="184"/>
      <c r="J184" s="184"/>
    </row>
    <row r="185" spans="1:10" s="5" customFormat="1" ht="12.75">
      <c r="A185" s="92">
        <v>3221</v>
      </c>
      <c r="B185" s="171" t="s">
        <v>86</v>
      </c>
      <c r="C185" s="246">
        <f t="shared" si="7"/>
        <v>50000</v>
      </c>
      <c r="D185" s="184"/>
      <c r="E185" s="184"/>
      <c r="F185" s="184">
        <v>50000</v>
      </c>
      <c r="G185" s="184"/>
      <c r="H185" s="184"/>
      <c r="I185" s="184"/>
      <c r="J185" s="184"/>
    </row>
    <row r="186" spans="1:10" s="5" customFormat="1" ht="12.75">
      <c r="A186" s="92">
        <v>3222</v>
      </c>
      <c r="B186" s="93" t="s">
        <v>145</v>
      </c>
      <c r="C186" s="246">
        <f t="shared" si="7"/>
        <v>308000</v>
      </c>
      <c r="D186" s="184"/>
      <c r="E186" s="184"/>
      <c r="F186" s="184">
        <v>308000</v>
      </c>
      <c r="G186" s="184"/>
      <c r="H186" s="184"/>
      <c r="I186" s="184"/>
      <c r="J186" s="184"/>
    </row>
    <row r="187" spans="1:10" s="5" customFormat="1" ht="12.75">
      <c r="A187" s="92">
        <v>3223</v>
      </c>
      <c r="B187" s="93" t="s">
        <v>146</v>
      </c>
      <c r="C187" s="246">
        <f aca="true" t="shared" si="8" ref="C187:C198">F187</f>
        <v>20000</v>
      </c>
      <c r="D187" s="184"/>
      <c r="E187" s="184"/>
      <c r="F187" s="184">
        <v>20000</v>
      </c>
      <c r="G187" s="184"/>
      <c r="H187" s="184"/>
      <c r="I187" s="184"/>
      <c r="J187" s="184"/>
    </row>
    <row r="188" spans="1:10" s="5" customFormat="1" ht="12.75">
      <c r="A188" s="92">
        <v>3224</v>
      </c>
      <c r="B188" s="93" t="s">
        <v>139</v>
      </c>
      <c r="C188" s="246">
        <f t="shared" si="8"/>
        <v>4000</v>
      </c>
      <c r="D188" s="184"/>
      <c r="E188" s="184"/>
      <c r="F188" s="184">
        <v>4000</v>
      </c>
      <c r="G188" s="184"/>
      <c r="H188" s="184"/>
      <c r="I188" s="184"/>
      <c r="J188" s="184"/>
    </row>
    <row r="189" spans="1:10" s="5" customFormat="1" ht="12.75">
      <c r="A189" s="92">
        <v>3225</v>
      </c>
      <c r="B189" s="93" t="s">
        <v>129</v>
      </c>
      <c r="C189" s="246">
        <f t="shared" si="8"/>
        <v>4000</v>
      </c>
      <c r="D189" s="184"/>
      <c r="E189" s="184"/>
      <c r="F189" s="184">
        <v>4000</v>
      </c>
      <c r="G189" s="184"/>
      <c r="H189" s="184"/>
      <c r="I189" s="184"/>
      <c r="J189" s="184"/>
    </row>
    <row r="190" spans="1:10" s="5" customFormat="1" ht="12.75">
      <c r="A190" s="92">
        <v>3227</v>
      </c>
      <c r="B190" s="93" t="s">
        <v>130</v>
      </c>
      <c r="C190" s="246">
        <f t="shared" si="8"/>
        <v>1600</v>
      </c>
      <c r="D190" s="184"/>
      <c r="E190" s="184"/>
      <c r="F190" s="184">
        <v>1600</v>
      </c>
      <c r="G190" s="184"/>
      <c r="H190" s="184"/>
      <c r="I190" s="184"/>
      <c r="J190" s="184"/>
    </row>
    <row r="191" spans="1:10" s="5" customFormat="1" ht="12.75" customHeight="1">
      <c r="A191" s="98">
        <v>323</v>
      </c>
      <c r="B191" s="96" t="s">
        <v>29</v>
      </c>
      <c r="C191" s="246">
        <f t="shared" si="8"/>
        <v>12400</v>
      </c>
      <c r="D191" s="166"/>
      <c r="E191" s="166"/>
      <c r="F191" s="166">
        <f>F192+F193+F194</f>
        <v>12400</v>
      </c>
      <c r="G191" s="166"/>
      <c r="H191" s="166"/>
      <c r="I191" s="166"/>
      <c r="J191" s="166"/>
    </row>
    <row r="192" spans="1:10" s="5" customFormat="1" ht="12.75" customHeight="1">
      <c r="A192" s="92">
        <v>3232</v>
      </c>
      <c r="B192" s="93" t="s">
        <v>140</v>
      </c>
      <c r="C192" s="246">
        <f t="shared" si="8"/>
        <v>4000</v>
      </c>
      <c r="D192" s="184"/>
      <c r="E192" s="184"/>
      <c r="F192" s="184">
        <v>4000</v>
      </c>
      <c r="G192" s="184"/>
      <c r="H192" s="184"/>
      <c r="I192" s="184"/>
      <c r="J192" s="184"/>
    </row>
    <row r="193" spans="1:10" s="5" customFormat="1" ht="12.75" customHeight="1">
      <c r="A193" s="92">
        <v>3234</v>
      </c>
      <c r="B193" s="93" t="s">
        <v>132</v>
      </c>
      <c r="C193" s="246">
        <f t="shared" si="8"/>
        <v>5000</v>
      </c>
      <c r="D193" s="184"/>
      <c r="E193" s="184"/>
      <c r="F193" s="184">
        <v>5000</v>
      </c>
      <c r="G193" s="184"/>
      <c r="H193" s="184"/>
      <c r="I193" s="184"/>
      <c r="J193" s="184"/>
    </row>
    <row r="194" spans="1:10" s="5" customFormat="1" ht="12.75">
      <c r="A194" s="92">
        <v>3236</v>
      </c>
      <c r="B194" s="93" t="s">
        <v>133</v>
      </c>
      <c r="C194" s="246">
        <f t="shared" si="8"/>
        <v>3400</v>
      </c>
      <c r="D194" s="184"/>
      <c r="E194" s="184"/>
      <c r="F194" s="184">
        <v>3400</v>
      </c>
      <c r="G194" s="184"/>
      <c r="H194" s="184"/>
      <c r="I194" s="184"/>
      <c r="J194" s="184"/>
    </row>
    <row r="195" spans="1:10" s="5" customFormat="1" ht="12.75" hidden="1">
      <c r="A195" s="92"/>
      <c r="B195" s="93"/>
      <c r="C195" s="246">
        <f t="shared" si="8"/>
        <v>0</v>
      </c>
      <c r="D195" s="184"/>
      <c r="E195" s="184"/>
      <c r="F195" s="184"/>
      <c r="G195" s="184"/>
      <c r="H195" s="184"/>
      <c r="I195" s="184"/>
      <c r="J195" s="184"/>
    </row>
    <row r="196" spans="1:10" s="5" customFormat="1" ht="12.75">
      <c r="A196" s="92">
        <v>329</v>
      </c>
      <c r="B196" s="93" t="s">
        <v>70</v>
      </c>
      <c r="C196" s="246">
        <f t="shared" si="8"/>
        <v>0</v>
      </c>
      <c r="D196" s="184"/>
      <c r="E196" s="184"/>
      <c r="F196" s="184">
        <v>0</v>
      </c>
      <c r="G196" s="184"/>
      <c r="H196" s="184"/>
      <c r="I196" s="184"/>
      <c r="J196" s="184"/>
    </row>
    <row r="197" spans="1:10" s="5" customFormat="1" ht="12.75">
      <c r="A197" s="98">
        <v>34</v>
      </c>
      <c r="B197" s="96" t="s">
        <v>30</v>
      </c>
      <c r="C197" s="246">
        <f t="shared" si="8"/>
        <v>100</v>
      </c>
      <c r="D197" s="184"/>
      <c r="E197" s="184"/>
      <c r="F197" s="184">
        <f>F198</f>
        <v>100</v>
      </c>
      <c r="G197" s="184"/>
      <c r="H197" s="184"/>
      <c r="I197" s="184">
        <v>100</v>
      </c>
      <c r="J197" s="184">
        <v>100</v>
      </c>
    </row>
    <row r="198" spans="1:10" s="5" customFormat="1" ht="12.75">
      <c r="A198" s="92">
        <v>343</v>
      </c>
      <c r="B198" s="93" t="s">
        <v>31</v>
      </c>
      <c r="C198" s="246">
        <f t="shared" si="8"/>
        <v>100</v>
      </c>
      <c r="D198" s="184"/>
      <c r="E198" s="184"/>
      <c r="F198" s="184">
        <v>100</v>
      </c>
      <c r="G198" s="184"/>
      <c r="H198" s="184"/>
      <c r="I198" s="184"/>
      <c r="J198" s="184"/>
    </row>
    <row r="199" spans="1:10" s="5" customFormat="1" ht="25.5">
      <c r="A199" s="172" t="s">
        <v>110</v>
      </c>
      <c r="B199" s="173" t="s">
        <v>111</v>
      </c>
      <c r="C199" s="249">
        <f>C200</f>
        <v>366000</v>
      </c>
      <c r="D199" s="174"/>
      <c r="E199" s="174"/>
      <c r="F199" s="174"/>
      <c r="G199" s="249">
        <f>G200</f>
        <v>366000</v>
      </c>
      <c r="H199" s="174"/>
      <c r="I199" s="249">
        <f>I200</f>
        <v>366000</v>
      </c>
      <c r="J199" s="249">
        <f>J200</f>
        <v>366000</v>
      </c>
    </row>
    <row r="200" spans="1:10" s="5" customFormat="1" ht="12.75">
      <c r="A200" s="235">
        <v>3</v>
      </c>
      <c r="B200" s="236" t="s">
        <v>49</v>
      </c>
      <c r="C200" s="183">
        <f aca="true" t="shared" si="9" ref="C200:C206">G200</f>
        <v>366000</v>
      </c>
      <c r="D200" s="183"/>
      <c r="E200" s="183"/>
      <c r="F200" s="183"/>
      <c r="G200" s="183">
        <f>G201+G205</f>
        <v>366000</v>
      </c>
      <c r="H200" s="183"/>
      <c r="I200" s="183">
        <f>I201+I205</f>
        <v>366000</v>
      </c>
      <c r="J200" s="183">
        <f>J201+J205</f>
        <v>366000</v>
      </c>
    </row>
    <row r="201" spans="1:10" s="5" customFormat="1" ht="12.75">
      <c r="A201" s="160">
        <v>31</v>
      </c>
      <c r="B201" s="178" t="s">
        <v>22</v>
      </c>
      <c r="C201" s="165">
        <f t="shared" si="9"/>
        <v>297000</v>
      </c>
      <c r="D201" s="184"/>
      <c r="E201" s="184"/>
      <c r="F201" s="184"/>
      <c r="G201" s="184">
        <f>G202+G203+G204</f>
        <v>297000</v>
      </c>
      <c r="H201" s="184"/>
      <c r="I201" s="184">
        <v>297000</v>
      </c>
      <c r="J201" s="184">
        <v>297000</v>
      </c>
    </row>
    <row r="202" spans="1:10" s="5" customFormat="1" ht="12.75">
      <c r="A202" s="163">
        <v>311</v>
      </c>
      <c r="B202" s="171" t="s">
        <v>23</v>
      </c>
      <c r="C202" s="165">
        <f t="shared" si="9"/>
        <v>250000</v>
      </c>
      <c r="D202" s="184"/>
      <c r="E202" s="184"/>
      <c r="F202" s="184"/>
      <c r="G202" s="184">
        <v>250000</v>
      </c>
      <c r="H202" s="184"/>
      <c r="I202" s="184"/>
      <c r="J202" s="184"/>
    </row>
    <row r="203" spans="1:10" s="5" customFormat="1" ht="12.75">
      <c r="A203" s="163">
        <v>312</v>
      </c>
      <c r="B203" s="171" t="s">
        <v>24</v>
      </c>
      <c r="C203" s="165">
        <f t="shared" si="9"/>
        <v>6000</v>
      </c>
      <c r="D203" s="184"/>
      <c r="E203" s="184"/>
      <c r="F203" s="184"/>
      <c r="G203" s="184">
        <v>6000</v>
      </c>
      <c r="H203" s="184"/>
      <c r="I203" s="184"/>
      <c r="J203" s="184"/>
    </row>
    <row r="204" spans="1:10" s="5" customFormat="1" ht="12.75">
      <c r="A204" s="163">
        <v>313</v>
      </c>
      <c r="B204" s="171" t="s">
        <v>25</v>
      </c>
      <c r="C204" s="165">
        <f t="shared" si="9"/>
        <v>41000</v>
      </c>
      <c r="D204" s="184"/>
      <c r="E204" s="184"/>
      <c r="F204" s="184"/>
      <c r="G204" s="184">
        <v>41000</v>
      </c>
      <c r="H204" s="184"/>
      <c r="I204" s="184"/>
      <c r="J204" s="184"/>
    </row>
    <row r="205" spans="1:10" s="5" customFormat="1" ht="12.75">
      <c r="A205" s="160">
        <v>32</v>
      </c>
      <c r="B205" s="178" t="s">
        <v>26</v>
      </c>
      <c r="C205" s="165">
        <f t="shared" si="9"/>
        <v>69000</v>
      </c>
      <c r="D205" s="184"/>
      <c r="E205" s="184"/>
      <c r="F205" s="184"/>
      <c r="G205" s="184">
        <f>G206+G207</f>
        <v>69000</v>
      </c>
      <c r="H205" s="184"/>
      <c r="I205" s="184">
        <v>69000</v>
      </c>
      <c r="J205" s="184">
        <v>69000</v>
      </c>
    </row>
    <row r="206" spans="1:10" s="5" customFormat="1" ht="12.75">
      <c r="A206" s="163">
        <v>321</v>
      </c>
      <c r="B206" s="171" t="s">
        <v>27</v>
      </c>
      <c r="C206" s="165">
        <f t="shared" si="9"/>
        <v>14000</v>
      </c>
      <c r="D206" s="184"/>
      <c r="E206" s="184"/>
      <c r="F206" s="184"/>
      <c r="G206" s="184">
        <v>14000</v>
      </c>
      <c r="H206" s="184"/>
      <c r="I206" s="184"/>
      <c r="J206" s="184"/>
    </row>
    <row r="207" spans="1:10" s="5" customFormat="1" ht="12.75">
      <c r="A207" s="163">
        <v>323</v>
      </c>
      <c r="B207" s="265" t="s">
        <v>29</v>
      </c>
      <c r="C207" s="165">
        <f>C208</f>
        <v>55000</v>
      </c>
      <c r="D207" s="184"/>
      <c r="E207" s="184"/>
      <c r="F207" s="184"/>
      <c r="G207" s="184">
        <f>G208</f>
        <v>55000</v>
      </c>
      <c r="H207" s="184"/>
      <c r="I207" s="184"/>
      <c r="J207" s="184"/>
    </row>
    <row r="208" spans="1:10" s="5" customFormat="1" ht="12.75">
      <c r="A208" s="163">
        <v>3237</v>
      </c>
      <c r="B208" s="266" t="s">
        <v>87</v>
      </c>
      <c r="C208" s="165">
        <f>G208</f>
        <v>55000</v>
      </c>
      <c r="D208" s="184"/>
      <c r="E208" s="184"/>
      <c r="F208" s="184"/>
      <c r="G208" s="184">
        <v>55000</v>
      </c>
      <c r="H208" s="184"/>
      <c r="I208" s="184"/>
      <c r="J208" s="184"/>
    </row>
    <row r="209" spans="1:10" s="5" customFormat="1" ht="12.75" hidden="1">
      <c r="A209" s="60"/>
      <c r="B209" s="8"/>
      <c r="C209" s="3"/>
      <c r="D209" s="167"/>
      <c r="E209" s="167"/>
      <c r="F209" s="167"/>
      <c r="G209" s="167"/>
      <c r="H209" s="167"/>
      <c r="I209" s="167"/>
      <c r="J209" s="167"/>
    </row>
    <row r="210" spans="1:10" s="5" customFormat="1" ht="25.5">
      <c r="A210" s="172" t="s">
        <v>112</v>
      </c>
      <c r="B210" s="173" t="s">
        <v>113</v>
      </c>
      <c r="C210" s="249">
        <f>C211</f>
        <v>2000</v>
      </c>
      <c r="D210" s="174"/>
      <c r="E210" s="174"/>
      <c r="F210" s="249">
        <f>F211</f>
        <v>2000</v>
      </c>
      <c r="G210" s="174"/>
      <c r="H210" s="174"/>
      <c r="I210" s="249">
        <f>I211</f>
        <v>2000</v>
      </c>
      <c r="J210" s="249">
        <f>J211</f>
        <v>2000</v>
      </c>
    </row>
    <row r="211" spans="1:10" s="5" customFormat="1" ht="12.75">
      <c r="A211" s="233">
        <v>3</v>
      </c>
      <c r="B211" s="234" t="s">
        <v>49</v>
      </c>
      <c r="C211" s="183">
        <f>C212</f>
        <v>2000</v>
      </c>
      <c r="D211" s="183"/>
      <c r="E211" s="183"/>
      <c r="F211" s="183">
        <f>F212</f>
        <v>2000</v>
      </c>
      <c r="G211" s="183"/>
      <c r="H211" s="183"/>
      <c r="I211" s="183">
        <f>I212</f>
        <v>2000</v>
      </c>
      <c r="J211" s="183">
        <f>J212</f>
        <v>2000</v>
      </c>
    </row>
    <row r="212" spans="1:10" s="5" customFormat="1" ht="12.75">
      <c r="A212" s="98">
        <v>32</v>
      </c>
      <c r="B212" s="96" t="s">
        <v>26</v>
      </c>
      <c r="C212" s="165">
        <f>C214</f>
        <v>2000</v>
      </c>
      <c r="D212" s="184"/>
      <c r="E212" s="184"/>
      <c r="F212" s="184">
        <f>F214</f>
        <v>2000</v>
      </c>
      <c r="G212" s="184"/>
      <c r="H212" s="184"/>
      <c r="I212" s="184">
        <v>2000</v>
      </c>
      <c r="J212" s="184">
        <v>2000</v>
      </c>
    </row>
    <row r="213" spans="1:10" s="5" customFormat="1" ht="12.75">
      <c r="A213" s="92">
        <v>321</v>
      </c>
      <c r="B213" s="93" t="s">
        <v>27</v>
      </c>
      <c r="C213" s="193"/>
      <c r="D213" s="184"/>
      <c r="E213" s="184"/>
      <c r="F213" s="184"/>
      <c r="G213" s="184"/>
      <c r="H213" s="184"/>
      <c r="I213" s="184"/>
      <c r="J213" s="184"/>
    </row>
    <row r="214" spans="1:10" s="5" customFormat="1" ht="12.75">
      <c r="A214" s="92">
        <v>322</v>
      </c>
      <c r="B214" s="93" t="s">
        <v>28</v>
      </c>
      <c r="C214" s="165">
        <f>F214</f>
        <v>2000</v>
      </c>
      <c r="D214" s="184"/>
      <c r="E214" s="184"/>
      <c r="F214" s="184">
        <v>2000</v>
      </c>
      <c r="G214" s="184"/>
      <c r="H214" s="184"/>
      <c r="I214" s="184"/>
      <c r="J214" s="184"/>
    </row>
    <row r="215" spans="1:10" s="5" customFormat="1" ht="12.75" hidden="1">
      <c r="A215" s="92"/>
      <c r="B215" s="93"/>
      <c r="C215" s="193"/>
      <c r="D215" s="184"/>
      <c r="E215" s="184"/>
      <c r="F215" s="184"/>
      <c r="G215" s="184"/>
      <c r="H215" s="184"/>
      <c r="I215" s="184"/>
      <c r="J215" s="184"/>
    </row>
    <row r="216" spans="1:10" s="5" customFormat="1" ht="12.75">
      <c r="A216" s="92">
        <v>329</v>
      </c>
      <c r="B216" s="93" t="s">
        <v>70</v>
      </c>
      <c r="C216" s="165">
        <f>F216</f>
        <v>0</v>
      </c>
      <c r="D216" s="184"/>
      <c r="E216" s="184"/>
      <c r="F216" s="184"/>
      <c r="G216" s="184"/>
      <c r="H216" s="184"/>
      <c r="I216" s="184"/>
      <c r="J216" s="184"/>
    </row>
    <row r="217" spans="1:10" s="5" customFormat="1" ht="25.5">
      <c r="A217" s="172" t="s">
        <v>116</v>
      </c>
      <c r="B217" s="173" t="s">
        <v>117</v>
      </c>
      <c r="C217" s="262">
        <f>G217</f>
        <v>145000</v>
      </c>
      <c r="D217" s="216"/>
      <c r="E217" s="216"/>
      <c r="F217" s="216"/>
      <c r="G217" s="262">
        <f>G218+G221</f>
        <v>145000</v>
      </c>
      <c r="H217" s="216"/>
      <c r="I217" s="262">
        <f>I218+I221</f>
        <v>145000</v>
      </c>
      <c r="J217" s="262">
        <f>J218+J221</f>
        <v>145000</v>
      </c>
    </row>
    <row r="218" spans="1:10" s="5" customFormat="1" ht="12.75">
      <c r="A218" s="233">
        <v>3</v>
      </c>
      <c r="B218" s="238" t="s">
        <v>49</v>
      </c>
      <c r="C218" s="183">
        <f>G218</f>
        <v>80000</v>
      </c>
      <c r="D218" s="183"/>
      <c r="E218" s="183"/>
      <c r="F218" s="183"/>
      <c r="G218" s="183">
        <f>G219</f>
        <v>80000</v>
      </c>
      <c r="H218" s="183"/>
      <c r="I218" s="183">
        <f>I219</f>
        <v>80000</v>
      </c>
      <c r="J218" s="183">
        <f>J219</f>
        <v>80000</v>
      </c>
    </row>
    <row r="219" spans="1:10" s="5" customFormat="1" ht="12.75">
      <c r="A219" s="98">
        <v>37</v>
      </c>
      <c r="B219" s="224" t="s">
        <v>96</v>
      </c>
      <c r="C219" s="165">
        <f>C220</f>
        <v>80000</v>
      </c>
      <c r="D219" s="184"/>
      <c r="E219" s="184"/>
      <c r="F219" s="184"/>
      <c r="G219" s="184">
        <f>G220</f>
        <v>80000</v>
      </c>
      <c r="H219" s="184"/>
      <c r="I219" s="184">
        <v>80000</v>
      </c>
      <c r="J219" s="184">
        <v>80000</v>
      </c>
    </row>
    <row r="220" spans="1:10" s="5" customFormat="1" ht="12.75">
      <c r="A220" s="92">
        <v>372</v>
      </c>
      <c r="B220" s="259" t="s">
        <v>96</v>
      </c>
      <c r="C220" s="165">
        <f>G220</f>
        <v>80000</v>
      </c>
      <c r="D220" s="184"/>
      <c r="E220" s="184"/>
      <c r="F220" s="184"/>
      <c r="G220" s="184">
        <v>80000</v>
      </c>
      <c r="H220" s="184"/>
      <c r="I220" s="184"/>
      <c r="J220" s="184"/>
    </row>
    <row r="221" spans="1:10" s="5" customFormat="1" ht="12.75">
      <c r="A221" s="98">
        <v>4</v>
      </c>
      <c r="B221" s="257" t="s">
        <v>148</v>
      </c>
      <c r="C221" s="162">
        <f>C222</f>
        <v>65000</v>
      </c>
      <c r="D221" s="166"/>
      <c r="E221" s="166"/>
      <c r="F221" s="166"/>
      <c r="G221" s="166">
        <f>G222</f>
        <v>65000</v>
      </c>
      <c r="H221" s="184"/>
      <c r="I221" s="184">
        <f>I222</f>
        <v>65000</v>
      </c>
      <c r="J221" s="184">
        <f>J222</f>
        <v>65000</v>
      </c>
    </row>
    <row r="222" spans="1:10" s="5" customFormat="1" ht="12.75">
      <c r="A222" s="92">
        <v>42</v>
      </c>
      <c r="B222" s="212" t="s">
        <v>147</v>
      </c>
      <c r="C222" s="165">
        <f>C223</f>
        <v>65000</v>
      </c>
      <c r="D222" s="184"/>
      <c r="E222" s="184"/>
      <c r="F222" s="184"/>
      <c r="G222" s="184">
        <f>G223</f>
        <v>65000</v>
      </c>
      <c r="H222" s="184"/>
      <c r="I222" s="184">
        <v>65000</v>
      </c>
      <c r="J222" s="184">
        <v>65000</v>
      </c>
    </row>
    <row r="223" spans="1:10" s="5" customFormat="1" ht="12.75">
      <c r="A223" s="92">
        <v>424</v>
      </c>
      <c r="B223" s="212" t="s">
        <v>147</v>
      </c>
      <c r="C223" s="165">
        <f>G223</f>
        <v>65000</v>
      </c>
      <c r="D223" s="184"/>
      <c r="E223" s="184"/>
      <c r="F223" s="184"/>
      <c r="G223" s="184">
        <v>65000</v>
      </c>
      <c r="H223" s="184"/>
      <c r="I223" s="184"/>
      <c r="J223" s="184"/>
    </row>
    <row r="224" spans="1:10" s="5" customFormat="1" ht="25.5">
      <c r="A224" s="172" t="s">
        <v>118</v>
      </c>
      <c r="B224" s="213" t="s">
        <v>119</v>
      </c>
      <c r="C224" s="260">
        <f>C225+C232</f>
        <v>331000</v>
      </c>
      <c r="D224" s="258"/>
      <c r="E224" s="258"/>
      <c r="F224" s="258"/>
      <c r="G224" s="260">
        <f>G225+G232</f>
        <v>331000</v>
      </c>
      <c r="H224" s="258"/>
      <c r="I224" s="260">
        <f>I225+I232</f>
        <v>331000</v>
      </c>
      <c r="J224" s="260">
        <f>J225+J232</f>
        <v>331000</v>
      </c>
    </row>
    <row r="225" spans="1:10" s="5" customFormat="1" ht="12.75">
      <c r="A225" s="157">
        <v>3</v>
      </c>
      <c r="B225" s="239" t="s">
        <v>67</v>
      </c>
      <c r="C225" s="183">
        <f>C226</f>
        <v>311000</v>
      </c>
      <c r="D225" s="183"/>
      <c r="E225" s="183"/>
      <c r="F225" s="183"/>
      <c r="G225" s="183">
        <f>G226</f>
        <v>311000</v>
      </c>
      <c r="H225" s="183"/>
      <c r="I225" s="183">
        <f>I226</f>
        <v>311000</v>
      </c>
      <c r="J225" s="183">
        <f>J226</f>
        <v>311000</v>
      </c>
    </row>
    <row r="226" spans="1:10" s="5" customFormat="1" ht="12.75">
      <c r="A226" s="223">
        <v>32</v>
      </c>
      <c r="B226" s="232" t="s">
        <v>26</v>
      </c>
      <c r="C226" s="184">
        <f>C227+C229+C231</f>
        <v>311000</v>
      </c>
      <c r="D226" s="184"/>
      <c r="E226" s="184"/>
      <c r="F226" s="184"/>
      <c r="G226" s="184">
        <f>G227+G229+G231</f>
        <v>311000</v>
      </c>
      <c r="H226" s="184"/>
      <c r="I226" s="184">
        <v>311000</v>
      </c>
      <c r="J226" s="184">
        <v>311000</v>
      </c>
    </row>
    <row r="227" spans="1:10" s="5" customFormat="1" ht="12.75">
      <c r="A227" s="160">
        <v>321</v>
      </c>
      <c r="B227" s="214" t="s">
        <v>27</v>
      </c>
      <c r="C227" s="165">
        <f>C228</f>
        <v>250000</v>
      </c>
      <c r="D227" s="184"/>
      <c r="E227" s="184"/>
      <c r="F227" s="184"/>
      <c r="G227" s="184">
        <f>G228</f>
        <v>250000</v>
      </c>
      <c r="H227" s="184"/>
      <c r="I227" s="184"/>
      <c r="J227" s="184"/>
    </row>
    <row r="228" spans="1:10" s="5" customFormat="1" ht="12.75">
      <c r="A228" s="163">
        <v>3211</v>
      </c>
      <c r="B228" s="215" t="s">
        <v>92</v>
      </c>
      <c r="C228" s="165">
        <f>G228</f>
        <v>250000</v>
      </c>
      <c r="D228" s="184"/>
      <c r="E228" s="184"/>
      <c r="F228" s="184"/>
      <c r="G228" s="184">
        <v>250000</v>
      </c>
      <c r="H228" s="184"/>
      <c r="I228" s="184"/>
      <c r="J228" s="184"/>
    </row>
    <row r="229" spans="1:10" s="5" customFormat="1" ht="12.75">
      <c r="A229" s="163">
        <v>322</v>
      </c>
      <c r="B229" s="214" t="s">
        <v>28</v>
      </c>
      <c r="C229" s="165">
        <f>G229</f>
        <v>11000</v>
      </c>
      <c r="D229" s="184"/>
      <c r="E229" s="184"/>
      <c r="F229" s="184"/>
      <c r="G229" s="184">
        <v>11000</v>
      </c>
      <c r="H229" s="184"/>
      <c r="I229" s="184"/>
      <c r="J229" s="184"/>
    </row>
    <row r="230" spans="1:10" s="5" customFormat="1" ht="12.75" hidden="1">
      <c r="A230" s="163"/>
      <c r="B230" s="215"/>
      <c r="C230" s="193"/>
      <c r="D230" s="184"/>
      <c r="E230" s="184"/>
      <c r="F230" s="184"/>
      <c r="G230" s="184"/>
      <c r="H230" s="184"/>
      <c r="I230" s="184"/>
      <c r="J230" s="184"/>
    </row>
    <row r="231" spans="1:10" s="5" customFormat="1" ht="12.75">
      <c r="A231" s="163">
        <v>329</v>
      </c>
      <c r="B231" s="215" t="s">
        <v>70</v>
      </c>
      <c r="C231" s="165">
        <f>G231</f>
        <v>50000</v>
      </c>
      <c r="D231" s="184"/>
      <c r="E231" s="184"/>
      <c r="F231" s="184"/>
      <c r="G231" s="184">
        <v>50000</v>
      </c>
      <c r="H231" s="184"/>
      <c r="I231" s="184"/>
      <c r="J231" s="184"/>
    </row>
    <row r="232" spans="1:10" s="5" customFormat="1" ht="12.75">
      <c r="A232" s="160">
        <v>4</v>
      </c>
      <c r="B232" s="257" t="s">
        <v>148</v>
      </c>
      <c r="C232" s="165">
        <f>C233</f>
        <v>20000</v>
      </c>
      <c r="D232" s="184"/>
      <c r="E232" s="184"/>
      <c r="F232" s="184"/>
      <c r="G232" s="184">
        <f>G233</f>
        <v>20000</v>
      </c>
      <c r="H232" s="184"/>
      <c r="I232" s="184">
        <f>I233</f>
        <v>20000</v>
      </c>
      <c r="J232" s="184">
        <f>J233</f>
        <v>20000</v>
      </c>
    </row>
    <row r="233" spans="1:10" s="5" customFormat="1" ht="12.75">
      <c r="A233" s="160">
        <v>42</v>
      </c>
      <c r="B233" s="212" t="s">
        <v>148</v>
      </c>
      <c r="C233" s="165">
        <f>C234</f>
        <v>20000</v>
      </c>
      <c r="D233" s="184"/>
      <c r="E233" s="184"/>
      <c r="F233" s="184"/>
      <c r="G233" s="184">
        <f>G234</f>
        <v>20000</v>
      </c>
      <c r="H233" s="184"/>
      <c r="I233" s="184">
        <v>20000</v>
      </c>
      <c r="J233" s="184">
        <v>20000</v>
      </c>
    </row>
    <row r="234" spans="1:10" s="5" customFormat="1" ht="12.75">
      <c r="A234" s="163">
        <v>422</v>
      </c>
      <c r="B234" s="214" t="s">
        <v>78</v>
      </c>
      <c r="C234" s="165">
        <f>G234</f>
        <v>20000</v>
      </c>
      <c r="D234" s="184"/>
      <c r="E234" s="184"/>
      <c r="F234" s="184"/>
      <c r="G234" s="184">
        <v>20000</v>
      </c>
      <c r="H234" s="184"/>
      <c r="I234" s="184"/>
      <c r="J234" s="184"/>
    </row>
    <row r="235" spans="1:10" s="5" customFormat="1" ht="25.5">
      <c r="A235" s="172" t="s">
        <v>120</v>
      </c>
      <c r="B235" s="219" t="s">
        <v>121</v>
      </c>
      <c r="C235" s="262">
        <f>C237</f>
        <v>0</v>
      </c>
      <c r="D235" s="216"/>
      <c r="E235" s="216"/>
      <c r="F235" s="216"/>
      <c r="G235" s="262">
        <f>G236</f>
        <v>0</v>
      </c>
      <c r="H235" s="216"/>
      <c r="I235" s="262">
        <f>I236</f>
        <v>0</v>
      </c>
      <c r="J235" s="262">
        <f>J236</f>
        <v>0</v>
      </c>
    </row>
    <row r="236" spans="1:10" s="5" customFormat="1" ht="12.75">
      <c r="A236" s="240">
        <v>3</v>
      </c>
      <c r="B236" s="236" t="s">
        <v>49</v>
      </c>
      <c r="C236" s="237"/>
      <c r="D236" s="183"/>
      <c r="E236" s="183"/>
      <c r="F236" s="183"/>
      <c r="G236" s="183">
        <f>G237</f>
        <v>0</v>
      </c>
      <c r="H236" s="183"/>
      <c r="I236" s="183">
        <f>I237</f>
        <v>0</v>
      </c>
      <c r="J236" s="183">
        <f>J237</f>
        <v>0</v>
      </c>
    </row>
    <row r="237" spans="1:10" s="5" customFormat="1" ht="12.75">
      <c r="A237" s="218">
        <v>37</v>
      </c>
      <c r="B237" s="224" t="s">
        <v>96</v>
      </c>
      <c r="C237" s="165">
        <f>C238</f>
        <v>0</v>
      </c>
      <c r="D237" s="184"/>
      <c r="E237" s="184"/>
      <c r="F237" s="184"/>
      <c r="G237" s="184">
        <f>G238</f>
        <v>0</v>
      </c>
      <c r="H237" s="184"/>
      <c r="I237" s="184"/>
      <c r="J237" s="184"/>
    </row>
    <row r="238" spans="1:10" s="5" customFormat="1" ht="12.75">
      <c r="A238" s="218">
        <v>372</v>
      </c>
      <c r="B238" s="259" t="s">
        <v>96</v>
      </c>
      <c r="C238" s="165">
        <f>G238</f>
        <v>0</v>
      </c>
      <c r="D238" s="184"/>
      <c r="E238" s="184"/>
      <c r="F238" s="184"/>
      <c r="G238" s="184"/>
      <c r="H238" s="184"/>
      <c r="I238" s="184"/>
      <c r="J238" s="184"/>
    </row>
    <row r="239" spans="1:10" s="5" customFormat="1" ht="25.5">
      <c r="A239" s="172" t="s">
        <v>115</v>
      </c>
      <c r="B239" s="220" t="s">
        <v>114</v>
      </c>
      <c r="C239" s="261">
        <f>C240</f>
        <v>69250</v>
      </c>
      <c r="D239" s="217"/>
      <c r="E239" s="217"/>
      <c r="F239" s="217"/>
      <c r="G239" s="261">
        <f>G240</f>
        <v>69250</v>
      </c>
      <c r="H239" s="217"/>
      <c r="I239" s="261">
        <f>I240</f>
        <v>69250</v>
      </c>
      <c r="J239" s="261">
        <f>J240</f>
        <v>69250</v>
      </c>
    </row>
    <row r="240" spans="1:10" s="5" customFormat="1" ht="12.75">
      <c r="A240" s="235">
        <v>3</v>
      </c>
      <c r="B240" s="236" t="s">
        <v>49</v>
      </c>
      <c r="C240" s="183">
        <f>G240</f>
        <v>69250</v>
      </c>
      <c r="D240" s="183"/>
      <c r="E240" s="183"/>
      <c r="F240" s="183"/>
      <c r="G240" s="183">
        <f>G241+G245</f>
        <v>69250</v>
      </c>
      <c r="H240" s="183"/>
      <c r="I240" s="183">
        <f>I241+I245</f>
        <v>69250</v>
      </c>
      <c r="J240" s="183">
        <f>J241+J245</f>
        <v>69250</v>
      </c>
    </row>
    <row r="241" spans="1:10" s="5" customFormat="1" ht="12.75">
      <c r="A241" s="160">
        <v>31</v>
      </c>
      <c r="B241" s="178" t="s">
        <v>22</v>
      </c>
      <c r="C241" s="165">
        <f>C242+C244</f>
        <v>60250</v>
      </c>
      <c r="D241" s="184"/>
      <c r="E241" s="184"/>
      <c r="F241" s="184"/>
      <c r="G241" s="184">
        <f>G242+G244</f>
        <v>60250</v>
      </c>
      <c r="H241" s="184"/>
      <c r="I241" s="184">
        <v>60250</v>
      </c>
      <c r="J241" s="184">
        <v>60250</v>
      </c>
    </row>
    <row r="242" spans="1:10" s="5" customFormat="1" ht="12.75">
      <c r="A242" s="163">
        <v>311</v>
      </c>
      <c r="B242" s="171" t="s">
        <v>23</v>
      </c>
      <c r="C242" s="165">
        <f>G242</f>
        <v>52000</v>
      </c>
      <c r="D242" s="184"/>
      <c r="E242" s="184"/>
      <c r="F242" s="184"/>
      <c r="G242" s="184">
        <v>52000</v>
      </c>
      <c r="H242" s="184"/>
      <c r="I242" s="184"/>
      <c r="J242" s="184"/>
    </row>
    <row r="243" spans="1:10" s="5" customFormat="1" ht="12.75" hidden="1">
      <c r="A243" s="163"/>
      <c r="B243" s="171"/>
      <c r="C243" s="193"/>
      <c r="D243" s="184"/>
      <c r="E243" s="184"/>
      <c r="F243" s="184"/>
      <c r="G243" s="184"/>
      <c r="H243" s="184"/>
      <c r="I243" s="184"/>
      <c r="J243" s="184"/>
    </row>
    <row r="244" spans="1:10" s="5" customFormat="1" ht="12.75">
      <c r="A244" s="163">
        <v>313</v>
      </c>
      <c r="B244" s="171" t="s">
        <v>25</v>
      </c>
      <c r="C244" s="165">
        <f>G244</f>
        <v>8250</v>
      </c>
      <c r="D244" s="184"/>
      <c r="E244" s="184"/>
      <c r="F244" s="184"/>
      <c r="G244" s="184">
        <v>8250</v>
      </c>
      <c r="H244" s="184"/>
      <c r="I244" s="184"/>
      <c r="J244" s="184"/>
    </row>
    <row r="245" spans="1:10" s="5" customFormat="1" ht="12.75">
      <c r="A245" s="160">
        <v>32</v>
      </c>
      <c r="B245" s="178" t="s">
        <v>26</v>
      </c>
      <c r="C245" s="165">
        <f>C246</f>
        <v>9000</v>
      </c>
      <c r="D245" s="184"/>
      <c r="E245" s="184"/>
      <c r="F245" s="184"/>
      <c r="G245" s="184">
        <f>G246</f>
        <v>9000</v>
      </c>
      <c r="H245" s="184"/>
      <c r="I245" s="184">
        <v>9000</v>
      </c>
      <c r="J245" s="184">
        <v>9000</v>
      </c>
    </row>
    <row r="246" spans="1:10" s="5" customFormat="1" ht="12.75">
      <c r="A246" s="163">
        <v>321</v>
      </c>
      <c r="B246" s="171" t="s">
        <v>27</v>
      </c>
      <c r="C246" s="165">
        <f>G246</f>
        <v>9000</v>
      </c>
      <c r="D246" s="184"/>
      <c r="E246" s="184"/>
      <c r="F246" s="184"/>
      <c r="G246" s="184">
        <v>9000</v>
      </c>
      <c r="H246" s="184"/>
      <c r="I246" s="184"/>
      <c r="J246" s="184"/>
    </row>
    <row r="247" spans="1:10" s="5" customFormat="1" ht="12.75">
      <c r="A247" s="163"/>
      <c r="B247" s="171"/>
      <c r="C247" s="193"/>
      <c r="D247" s="184"/>
      <c r="E247" s="184"/>
      <c r="F247" s="184"/>
      <c r="G247" s="184"/>
      <c r="H247" s="184"/>
      <c r="I247" s="184"/>
      <c r="J247" s="184"/>
    </row>
    <row r="248" spans="1:10" s="5" customFormat="1" ht="12.75">
      <c r="A248" s="163"/>
      <c r="B248" s="171"/>
      <c r="C248" s="193"/>
      <c r="D248" s="184"/>
      <c r="E248" s="184"/>
      <c r="F248" s="184"/>
      <c r="G248" s="184"/>
      <c r="H248" s="184"/>
      <c r="I248" s="184"/>
      <c r="J248" s="184"/>
    </row>
    <row r="249" spans="1:10" s="5" customFormat="1" ht="12.75">
      <c r="A249" s="163"/>
      <c r="B249" s="171"/>
      <c r="C249" s="193"/>
      <c r="D249" s="184"/>
      <c r="E249" s="184"/>
      <c r="F249" s="184"/>
      <c r="G249" s="184"/>
      <c r="H249" s="184"/>
      <c r="I249" s="184"/>
      <c r="J249" s="184"/>
    </row>
    <row r="250" spans="1:10" s="5" customFormat="1" ht="12.75">
      <c r="A250" s="163"/>
      <c r="B250" s="171"/>
      <c r="C250" s="193"/>
      <c r="D250" s="184"/>
      <c r="E250" s="184"/>
      <c r="F250" s="184"/>
      <c r="G250" s="184"/>
      <c r="H250" s="184"/>
      <c r="I250" s="184"/>
      <c r="J250" s="184"/>
    </row>
    <row r="251" spans="1:10" s="5" customFormat="1" ht="12.75">
      <c r="A251" s="163"/>
      <c r="B251" s="171"/>
      <c r="C251" s="193"/>
      <c r="D251" s="184"/>
      <c r="E251" s="184"/>
      <c r="F251" s="184"/>
      <c r="G251" s="184"/>
      <c r="H251" s="184"/>
      <c r="I251" s="184"/>
      <c r="J251" s="184"/>
    </row>
    <row r="252" spans="1:10" s="5" customFormat="1" ht="12.75">
      <c r="A252" s="163"/>
      <c r="B252" s="171"/>
      <c r="C252" s="193"/>
      <c r="D252" s="184"/>
      <c r="E252" s="184"/>
      <c r="F252" s="184"/>
      <c r="G252" s="184"/>
      <c r="H252" s="184"/>
      <c r="I252" s="184"/>
      <c r="J252" s="184"/>
    </row>
    <row r="253" spans="1:10" s="5" customFormat="1" ht="12.75">
      <c r="A253" s="163"/>
      <c r="B253" s="171"/>
      <c r="C253" s="193"/>
      <c r="D253" s="184"/>
      <c r="E253" s="184"/>
      <c r="F253" s="184"/>
      <c r="G253" s="184"/>
      <c r="H253" s="184"/>
      <c r="I253" s="184"/>
      <c r="J253" s="184"/>
    </row>
    <row r="254" spans="1:10" s="5" customFormat="1" ht="12.75">
      <c r="A254" s="163"/>
      <c r="B254" s="171"/>
      <c r="C254" s="193"/>
      <c r="D254" s="184"/>
      <c r="E254" s="184"/>
      <c r="F254" s="184"/>
      <c r="G254" s="184"/>
      <c r="H254" s="184"/>
      <c r="I254" s="184"/>
      <c r="J254" s="184"/>
    </row>
    <row r="255" spans="1:10" s="5" customFormat="1" ht="12.75">
      <c r="A255" s="163"/>
      <c r="B255" s="171"/>
      <c r="C255" s="193"/>
      <c r="D255" s="184"/>
      <c r="E255" s="184"/>
      <c r="F255" s="184"/>
      <c r="G255" s="184"/>
      <c r="H255" s="184"/>
      <c r="I255" s="184"/>
      <c r="J255" s="184"/>
    </row>
    <row r="256" spans="1:10" s="5" customFormat="1" ht="12.75">
      <c r="A256" s="163"/>
      <c r="B256" s="171"/>
      <c r="C256" s="193"/>
      <c r="D256" s="184"/>
      <c r="E256" s="184"/>
      <c r="F256" s="184"/>
      <c r="G256" s="184"/>
      <c r="H256" s="184"/>
      <c r="I256" s="184"/>
      <c r="J256" s="184"/>
    </row>
    <row r="257" spans="1:10" s="5" customFormat="1" ht="12.75">
      <c r="A257" s="163"/>
      <c r="B257" s="171"/>
      <c r="C257" s="193"/>
      <c r="D257" s="184"/>
      <c r="E257" s="184"/>
      <c r="F257" s="184"/>
      <c r="G257" s="184"/>
      <c r="H257" s="184"/>
      <c r="I257" s="184"/>
      <c r="J257" s="184"/>
    </row>
    <row r="258" spans="1:10" s="5" customFormat="1" ht="12.75">
      <c r="A258" s="163"/>
      <c r="B258" s="171"/>
      <c r="C258" s="193"/>
      <c r="D258" s="184"/>
      <c r="E258" s="184"/>
      <c r="F258" s="184"/>
      <c r="G258" s="184"/>
      <c r="H258" s="184"/>
      <c r="I258" s="184"/>
      <c r="J258" s="184"/>
    </row>
    <row r="259" spans="1:10" s="5" customFormat="1" ht="12.75">
      <c r="A259" s="163"/>
      <c r="B259" s="171"/>
      <c r="C259" s="193"/>
      <c r="D259" s="184"/>
      <c r="E259" s="184"/>
      <c r="F259" s="184"/>
      <c r="G259" s="184"/>
      <c r="H259" s="184"/>
      <c r="I259" s="184"/>
      <c r="J259" s="184"/>
    </row>
    <row r="260" spans="1:10" s="5" customFormat="1" ht="12.75">
      <c r="A260" s="163"/>
      <c r="B260" s="171"/>
      <c r="C260" s="193"/>
      <c r="D260" s="184"/>
      <c r="E260" s="184"/>
      <c r="F260" s="184"/>
      <c r="G260" s="184"/>
      <c r="H260" s="184"/>
      <c r="I260" s="184"/>
      <c r="J260" s="184"/>
    </row>
    <row r="261" spans="1:10" s="5" customFormat="1" ht="12.75">
      <c r="A261" s="163"/>
      <c r="B261" s="171"/>
      <c r="C261" s="193"/>
      <c r="D261" s="184"/>
      <c r="E261" s="184"/>
      <c r="F261" s="184"/>
      <c r="G261" s="184"/>
      <c r="H261" s="184"/>
      <c r="I261" s="184"/>
      <c r="J261" s="184"/>
    </row>
    <row r="262" spans="1:10" s="5" customFormat="1" ht="13.5" customHeight="1">
      <c r="A262" s="163"/>
      <c r="B262" s="171"/>
      <c r="C262" s="193"/>
      <c r="D262" s="184"/>
      <c r="E262" s="184"/>
      <c r="F262" s="184"/>
      <c r="G262" s="184"/>
      <c r="H262" s="184"/>
      <c r="I262" s="184"/>
      <c r="J262" s="184"/>
    </row>
    <row r="263" spans="1:10" s="5" customFormat="1" ht="12.75">
      <c r="A263" s="163"/>
      <c r="B263" s="171"/>
      <c r="C263" s="193"/>
      <c r="D263" s="184"/>
      <c r="E263" s="184"/>
      <c r="F263" s="184"/>
      <c r="G263" s="184"/>
      <c r="H263" s="184"/>
      <c r="I263" s="184"/>
      <c r="J263" s="184"/>
    </row>
    <row r="264" spans="1:10" s="5" customFormat="1" ht="12.75">
      <c r="A264" s="163"/>
      <c r="B264" s="171"/>
      <c r="C264" s="193"/>
      <c r="D264" s="184"/>
      <c r="E264" s="184"/>
      <c r="F264" s="184"/>
      <c r="G264" s="184"/>
      <c r="H264" s="184"/>
      <c r="I264" s="184"/>
      <c r="J264" s="184"/>
    </row>
    <row r="265" spans="1:10" s="5" customFormat="1" ht="12.75" hidden="1">
      <c r="A265" s="163"/>
      <c r="B265" s="171"/>
      <c r="C265" s="193"/>
      <c r="D265" s="184"/>
      <c r="E265" s="184"/>
      <c r="F265" s="184"/>
      <c r="G265" s="184"/>
      <c r="H265" s="184"/>
      <c r="I265" s="184"/>
      <c r="J265" s="184"/>
    </row>
    <row r="266" spans="1:10" s="5" customFormat="1" ht="12.75" hidden="1">
      <c r="A266" s="163"/>
      <c r="B266" s="171"/>
      <c r="C266" s="193"/>
      <c r="D266" s="184"/>
      <c r="E266" s="184"/>
      <c r="F266" s="184"/>
      <c r="G266" s="184"/>
      <c r="H266" s="184"/>
      <c r="I266" s="184"/>
      <c r="J266" s="184"/>
    </row>
    <row r="267" spans="1:10" s="5" customFormat="1" ht="12.75" hidden="1">
      <c r="A267" s="163"/>
      <c r="B267" s="171"/>
      <c r="C267" s="193"/>
      <c r="D267" s="184"/>
      <c r="E267" s="184"/>
      <c r="F267" s="184"/>
      <c r="G267" s="184"/>
      <c r="H267" s="184"/>
      <c r="I267" s="184"/>
      <c r="J267" s="184"/>
    </row>
    <row r="268" spans="1:10" s="5" customFormat="1" ht="12.75" hidden="1">
      <c r="A268" s="163"/>
      <c r="B268" s="171"/>
      <c r="C268" s="193"/>
      <c r="D268" s="184"/>
      <c r="E268" s="184"/>
      <c r="F268" s="184"/>
      <c r="G268" s="184"/>
      <c r="H268" s="184"/>
      <c r="I268" s="184"/>
      <c r="J268" s="184"/>
    </row>
    <row r="269" spans="1:10" s="5" customFormat="1" ht="12.75" hidden="1">
      <c r="A269" s="163"/>
      <c r="B269" s="171"/>
      <c r="C269" s="193"/>
      <c r="D269" s="184"/>
      <c r="E269" s="184"/>
      <c r="F269" s="184"/>
      <c r="G269" s="184"/>
      <c r="H269" s="184"/>
      <c r="I269" s="184"/>
      <c r="J269" s="184"/>
    </row>
    <row r="270" spans="1:10" s="5" customFormat="1" ht="12.75" hidden="1">
      <c r="A270" s="163"/>
      <c r="B270" s="164"/>
      <c r="C270" s="166"/>
      <c r="D270" s="184"/>
      <c r="E270" s="184"/>
      <c r="F270" s="184"/>
      <c r="G270" s="184"/>
      <c r="H270" s="184"/>
      <c r="I270" s="184"/>
      <c r="J270" s="184"/>
    </row>
    <row r="271" spans="1:10" s="5" customFormat="1" ht="12.75" hidden="1">
      <c r="A271" s="163"/>
      <c r="B271" s="164"/>
      <c r="C271" s="166"/>
      <c r="D271" s="184"/>
      <c r="E271" s="184"/>
      <c r="F271" s="184"/>
      <c r="G271" s="184"/>
      <c r="H271" s="184"/>
      <c r="I271" s="184"/>
      <c r="J271" s="184"/>
    </row>
    <row r="272" spans="1:10" ht="12.75" hidden="1">
      <c r="A272" s="163"/>
      <c r="B272" s="171"/>
      <c r="C272" s="193"/>
      <c r="D272" s="193"/>
      <c r="E272" s="193"/>
      <c r="F272" s="193"/>
      <c r="G272" s="193"/>
      <c r="H272" s="193"/>
      <c r="I272" s="193"/>
      <c r="J272" s="193"/>
    </row>
    <row r="273" spans="1:10" ht="76.5">
      <c r="A273" s="4" t="s">
        <v>19</v>
      </c>
      <c r="B273" s="84" t="s">
        <v>20</v>
      </c>
      <c r="C273" s="4" t="s">
        <v>57</v>
      </c>
      <c r="D273" s="4" t="s">
        <v>10</v>
      </c>
      <c r="E273" s="4" t="s">
        <v>11</v>
      </c>
      <c r="F273" s="4" t="s">
        <v>12</v>
      </c>
      <c r="G273" s="4" t="s">
        <v>13</v>
      </c>
      <c r="H273" s="4" t="s">
        <v>21</v>
      </c>
      <c r="I273" s="4" t="s">
        <v>15</v>
      </c>
      <c r="J273" s="4" t="s">
        <v>16</v>
      </c>
    </row>
    <row r="274" spans="1:10" ht="12.75">
      <c r="A274" s="86"/>
      <c r="B274" s="87"/>
      <c r="C274" s="88"/>
      <c r="D274" s="88"/>
      <c r="E274" s="88"/>
      <c r="F274" s="88"/>
      <c r="G274" s="88"/>
      <c r="H274" s="88"/>
      <c r="I274" s="88"/>
      <c r="J274" s="88"/>
    </row>
    <row r="275" spans="1:10" ht="12.75">
      <c r="A275" s="89"/>
      <c r="B275" s="90" t="s">
        <v>35</v>
      </c>
      <c r="C275" s="91"/>
      <c r="D275" s="91"/>
      <c r="E275" s="91"/>
      <c r="F275" s="91"/>
      <c r="G275" s="91"/>
      <c r="H275" s="91"/>
      <c r="I275" s="91"/>
      <c r="J275" s="91"/>
    </row>
    <row r="276" spans="1:10" ht="12.75">
      <c r="A276" s="92"/>
      <c r="B276" s="93"/>
      <c r="C276" s="94"/>
      <c r="D276" s="94"/>
      <c r="E276" s="94"/>
      <c r="F276" s="94"/>
      <c r="G276" s="94"/>
      <c r="H276" s="94"/>
      <c r="I276" s="94"/>
      <c r="J276" s="94"/>
    </row>
    <row r="277" spans="1:10" s="5" customFormat="1" ht="12.75">
      <c r="A277" s="95" t="s">
        <v>47</v>
      </c>
      <c r="B277" s="96" t="s">
        <v>51</v>
      </c>
      <c r="C277" s="97"/>
      <c r="D277" s="97"/>
      <c r="E277" s="97"/>
      <c r="F277" s="97"/>
      <c r="G277" s="97"/>
      <c r="H277" s="97"/>
      <c r="I277" s="97"/>
      <c r="J277" s="97"/>
    </row>
    <row r="278" spans="1:10" ht="12.75">
      <c r="A278" s="95" t="s">
        <v>45</v>
      </c>
      <c r="B278" s="96" t="s">
        <v>52</v>
      </c>
      <c r="C278" s="94"/>
      <c r="D278" s="94"/>
      <c r="E278" s="94"/>
      <c r="F278" s="94"/>
      <c r="G278" s="94"/>
      <c r="H278" s="94"/>
      <c r="I278" s="94"/>
      <c r="J278" s="94"/>
    </row>
    <row r="279" spans="1:10" ht="12.75">
      <c r="A279" s="98">
        <v>3</v>
      </c>
      <c r="B279" s="96" t="s">
        <v>49</v>
      </c>
      <c r="C279" s="94"/>
      <c r="D279" s="94"/>
      <c r="E279" s="94"/>
      <c r="F279" s="94"/>
      <c r="G279" s="94"/>
      <c r="H279" s="94"/>
      <c r="I279" s="94"/>
      <c r="J279" s="94"/>
    </row>
    <row r="280" spans="1:10" ht="12.75">
      <c r="A280" s="98">
        <v>31</v>
      </c>
      <c r="B280" s="96" t="s">
        <v>22</v>
      </c>
      <c r="C280" s="94"/>
      <c r="D280" s="94"/>
      <c r="E280" s="94"/>
      <c r="F280" s="94"/>
      <c r="G280" s="94"/>
      <c r="H280" s="94"/>
      <c r="I280" s="94"/>
      <c r="J280" s="94"/>
    </row>
    <row r="281" spans="1:10" ht="12.75">
      <c r="A281" s="98">
        <v>32</v>
      </c>
      <c r="B281" s="96" t="s">
        <v>26</v>
      </c>
      <c r="C281" s="94"/>
      <c r="D281" s="94"/>
      <c r="E281" s="94"/>
      <c r="F281" s="94"/>
      <c r="G281" s="94"/>
      <c r="H281" s="94"/>
      <c r="I281" s="94"/>
      <c r="J281" s="94"/>
    </row>
    <row r="282" spans="1:10" ht="12.75">
      <c r="A282" s="98">
        <v>34</v>
      </c>
      <c r="B282" s="96" t="s">
        <v>30</v>
      </c>
      <c r="C282" s="94"/>
      <c r="D282" s="94"/>
      <c r="E282" s="94"/>
      <c r="F282" s="94"/>
      <c r="G282" s="94"/>
      <c r="H282" s="94"/>
      <c r="I282" s="94"/>
      <c r="J282" s="94"/>
    </row>
    <row r="283" spans="1:10" ht="12.75">
      <c r="A283" s="92"/>
      <c r="B283" s="93"/>
      <c r="C283" s="94"/>
      <c r="D283" s="94"/>
      <c r="E283" s="94"/>
      <c r="F283" s="94"/>
      <c r="G283" s="94"/>
      <c r="H283" s="94"/>
      <c r="I283" s="94"/>
      <c r="J283" s="94"/>
    </row>
    <row r="284" spans="1:10" s="5" customFormat="1" ht="12.75">
      <c r="A284" s="95" t="s">
        <v>46</v>
      </c>
      <c r="B284" s="96" t="s">
        <v>53</v>
      </c>
      <c r="C284" s="97"/>
      <c r="D284" s="97"/>
      <c r="E284" s="97"/>
      <c r="F284" s="97"/>
      <c r="G284" s="97"/>
      <c r="H284" s="97"/>
      <c r="I284" s="97"/>
      <c r="J284" s="97"/>
    </row>
    <row r="285" spans="1:10" ht="12.75">
      <c r="A285" s="98">
        <v>3</v>
      </c>
      <c r="B285" s="96" t="s">
        <v>49</v>
      </c>
      <c r="C285" s="94"/>
      <c r="D285" s="94"/>
      <c r="E285" s="94"/>
      <c r="F285" s="94"/>
      <c r="G285" s="94"/>
      <c r="H285" s="94"/>
      <c r="I285" s="94"/>
      <c r="J285" s="94"/>
    </row>
    <row r="286" spans="1:10" ht="12.75">
      <c r="A286" s="98">
        <v>32</v>
      </c>
      <c r="B286" s="96" t="s">
        <v>26</v>
      </c>
      <c r="C286" s="94"/>
      <c r="D286" s="94"/>
      <c r="E286" s="94"/>
      <c r="F286" s="94"/>
      <c r="G286" s="94"/>
      <c r="H286" s="94"/>
      <c r="I286" s="94"/>
      <c r="J286" s="94"/>
    </row>
    <row r="287" spans="1:10" ht="25.5">
      <c r="A287" s="98">
        <v>4</v>
      </c>
      <c r="B287" s="96" t="s">
        <v>32</v>
      </c>
      <c r="C287" s="94"/>
      <c r="D287" s="94"/>
      <c r="E287" s="94"/>
      <c r="F287" s="94"/>
      <c r="G287" s="94"/>
      <c r="H287" s="94"/>
      <c r="I287" s="94"/>
      <c r="J287" s="94"/>
    </row>
    <row r="288" spans="1:10" ht="25.5">
      <c r="A288" s="98">
        <v>42</v>
      </c>
      <c r="B288" s="96" t="s">
        <v>33</v>
      </c>
      <c r="C288" s="94"/>
      <c r="D288" s="94"/>
      <c r="E288" s="94"/>
      <c r="F288" s="94"/>
      <c r="G288" s="94"/>
      <c r="H288" s="94"/>
      <c r="I288" s="94"/>
      <c r="J288" s="94"/>
    </row>
    <row r="289" spans="1:10" ht="12.75">
      <c r="A289" s="98"/>
      <c r="B289" s="96"/>
      <c r="C289" s="94"/>
      <c r="D289" s="94"/>
      <c r="E289" s="94"/>
      <c r="F289" s="94"/>
      <c r="G289" s="94"/>
      <c r="H289" s="94"/>
      <c r="I289" s="94"/>
      <c r="J289" s="94"/>
    </row>
    <row r="290" spans="1:10" ht="12.75">
      <c r="A290" s="122"/>
      <c r="B290" s="123"/>
      <c r="C290" s="124"/>
      <c r="D290" s="124"/>
      <c r="E290" s="124"/>
      <c r="F290" s="124"/>
      <c r="G290" s="124"/>
      <c r="H290" s="124"/>
      <c r="I290" s="124"/>
      <c r="J290" s="124"/>
    </row>
    <row r="291" spans="1:10" ht="76.5">
      <c r="A291" s="4" t="s">
        <v>19</v>
      </c>
      <c r="B291" s="84" t="s">
        <v>20</v>
      </c>
      <c r="C291" s="4" t="s">
        <v>63</v>
      </c>
      <c r="D291" s="4" t="s">
        <v>10</v>
      </c>
      <c r="E291" s="4" t="s">
        <v>11</v>
      </c>
      <c r="F291" s="4" t="s">
        <v>12</v>
      </c>
      <c r="G291" s="4" t="s">
        <v>13</v>
      </c>
      <c r="H291" s="4" t="s">
        <v>21</v>
      </c>
      <c r="I291" s="4" t="s">
        <v>15</v>
      </c>
      <c r="J291" s="4" t="s">
        <v>16</v>
      </c>
    </row>
    <row r="292" spans="1:10" ht="12.75">
      <c r="A292" s="86"/>
      <c r="B292" s="87"/>
      <c r="C292" s="88"/>
      <c r="D292" s="88"/>
      <c r="E292" s="88"/>
      <c r="F292" s="88"/>
      <c r="G292" s="88"/>
      <c r="H292" s="88"/>
      <c r="I292" s="88"/>
      <c r="J292" s="88"/>
    </row>
    <row r="293" spans="1:10" ht="12.75">
      <c r="A293" s="89"/>
      <c r="B293" s="90" t="s">
        <v>35</v>
      </c>
      <c r="C293" s="91"/>
      <c r="D293" s="91"/>
      <c r="E293" s="91"/>
      <c r="F293" s="91"/>
      <c r="G293" s="91"/>
      <c r="H293" s="91"/>
      <c r="I293" s="91"/>
      <c r="J293" s="91"/>
    </row>
    <row r="294" spans="1:10" ht="12.75">
      <c r="A294" s="92"/>
      <c r="B294" s="93"/>
      <c r="C294" s="94"/>
      <c r="D294" s="94"/>
      <c r="E294" s="94"/>
      <c r="F294" s="94"/>
      <c r="G294" s="94"/>
      <c r="H294" s="94"/>
      <c r="I294" s="94"/>
      <c r="J294" s="94"/>
    </row>
    <row r="295" spans="1:10" ht="12.75">
      <c r="A295" s="95" t="s">
        <v>47</v>
      </c>
      <c r="B295" s="96" t="s">
        <v>51</v>
      </c>
      <c r="C295" s="97"/>
      <c r="D295" s="97"/>
      <c r="E295" s="97"/>
      <c r="F295" s="97"/>
      <c r="G295" s="97"/>
      <c r="H295" s="97"/>
      <c r="I295" s="97"/>
      <c r="J295" s="97"/>
    </row>
    <row r="296" spans="1:10" ht="12.75">
      <c r="A296" s="95" t="s">
        <v>45</v>
      </c>
      <c r="B296" s="96" t="s">
        <v>52</v>
      </c>
      <c r="C296" s="94"/>
      <c r="D296" s="94"/>
      <c r="E296" s="94"/>
      <c r="F296" s="94"/>
      <c r="G296" s="94"/>
      <c r="H296" s="94"/>
      <c r="I296" s="94"/>
      <c r="J296" s="94"/>
    </row>
    <row r="297" spans="1:10" ht="12.75">
      <c r="A297" s="98">
        <v>3</v>
      </c>
      <c r="B297" s="96" t="s">
        <v>49</v>
      </c>
      <c r="C297" s="94"/>
      <c r="D297" s="94"/>
      <c r="E297" s="94"/>
      <c r="F297" s="94"/>
      <c r="G297" s="94"/>
      <c r="H297" s="94"/>
      <c r="I297" s="94"/>
      <c r="J297" s="94"/>
    </row>
    <row r="298" spans="1:10" ht="12.75">
      <c r="A298" s="98">
        <v>31</v>
      </c>
      <c r="B298" s="96" t="s">
        <v>22</v>
      </c>
      <c r="C298" s="94"/>
      <c r="D298" s="94"/>
      <c r="E298" s="94"/>
      <c r="F298" s="94"/>
      <c r="G298" s="94"/>
      <c r="H298" s="94"/>
      <c r="I298" s="94"/>
      <c r="J298" s="94"/>
    </row>
    <row r="299" spans="1:10" ht="12.75">
      <c r="A299" s="98">
        <v>32</v>
      </c>
      <c r="B299" s="96" t="s">
        <v>26</v>
      </c>
      <c r="C299" s="94"/>
      <c r="D299" s="94"/>
      <c r="E299" s="94"/>
      <c r="F299" s="94"/>
      <c r="G299" s="94"/>
      <c r="H299" s="94"/>
      <c r="I299" s="94"/>
      <c r="J299" s="94"/>
    </row>
    <row r="300" spans="1:10" ht="12.75">
      <c r="A300" s="98">
        <v>34</v>
      </c>
      <c r="B300" s="96" t="s">
        <v>30</v>
      </c>
      <c r="C300" s="94"/>
      <c r="D300" s="94"/>
      <c r="E300" s="94"/>
      <c r="F300" s="94"/>
      <c r="G300" s="94"/>
      <c r="H300" s="94"/>
      <c r="I300" s="94"/>
      <c r="J300" s="94"/>
    </row>
    <row r="301" spans="1:10" ht="12.75">
      <c r="A301" s="92"/>
      <c r="B301" s="93"/>
      <c r="C301" s="94"/>
      <c r="D301" s="94"/>
      <c r="E301" s="94"/>
      <c r="F301" s="94"/>
      <c r="G301" s="94"/>
      <c r="H301" s="94"/>
      <c r="I301" s="94"/>
      <c r="J301" s="94"/>
    </row>
    <row r="302" spans="1:10" ht="12.75">
      <c r="A302" s="95" t="s">
        <v>46</v>
      </c>
      <c r="B302" s="96" t="s">
        <v>53</v>
      </c>
      <c r="C302" s="97"/>
      <c r="D302" s="97"/>
      <c r="E302" s="97"/>
      <c r="F302" s="97"/>
      <c r="G302" s="97"/>
      <c r="H302" s="97"/>
      <c r="I302" s="97"/>
      <c r="J302" s="97"/>
    </row>
    <row r="303" spans="1:10" ht="12.75">
      <c r="A303" s="98">
        <v>3</v>
      </c>
      <c r="B303" s="96" t="s">
        <v>49</v>
      </c>
      <c r="C303" s="94"/>
      <c r="D303" s="94"/>
      <c r="E303" s="94"/>
      <c r="F303" s="94"/>
      <c r="G303" s="94"/>
      <c r="H303" s="94"/>
      <c r="I303" s="94"/>
      <c r="J303" s="94"/>
    </row>
    <row r="304" spans="1:10" ht="12.75">
      <c r="A304" s="98">
        <v>32</v>
      </c>
      <c r="B304" s="96" t="s">
        <v>26</v>
      </c>
      <c r="C304" s="94"/>
      <c r="D304" s="94"/>
      <c r="E304" s="94"/>
      <c r="F304" s="94"/>
      <c r="G304" s="94"/>
      <c r="H304" s="94"/>
      <c r="I304" s="94"/>
      <c r="J304" s="94"/>
    </row>
    <row r="305" spans="1:10" ht="25.5">
      <c r="A305" s="98">
        <v>4</v>
      </c>
      <c r="B305" s="96" t="s">
        <v>32</v>
      </c>
      <c r="C305" s="94"/>
      <c r="D305" s="94"/>
      <c r="E305" s="94"/>
      <c r="F305" s="94"/>
      <c r="G305" s="94"/>
      <c r="H305" s="94"/>
      <c r="I305" s="94"/>
      <c r="J305" s="94"/>
    </row>
    <row r="306" spans="1:10" ht="25.5">
      <c r="A306" s="98">
        <v>42</v>
      </c>
      <c r="B306" s="96" t="s">
        <v>33</v>
      </c>
      <c r="C306" s="94"/>
      <c r="D306" s="94"/>
      <c r="E306" s="94"/>
      <c r="F306" s="94"/>
      <c r="G306" s="94"/>
      <c r="H306" s="94"/>
      <c r="I306" s="94"/>
      <c r="J306" s="94"/>
    </row>
    <row r="307" spans="1:10" ht="12.75">
      <c r="A307" s="98"/>
      <c r="B307" s="93"/>
      <c r="C307" s="94"/>
      <c r="D307" s="94"/>
      <c r="E307" s="94"/>
      <c r="F307" s="94"/>
      <c r="G307" s="94"/>
      <c r="H307" s="94"/>
      <c r="I307" s="94"/>
      <c r="J307" s="94"/>
    </row>
    <row r="308" spans="1:10" ht="12.75">
      <c r="A308" s="61"/>
      <c r="B308" s="8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61"/>
      <c r="B309" s="8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61"/>
      <c r="B310" s="8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61"/>
      <c r="B311" s="8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61"/>
      <c r="B312" s="8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61"/>
      <c r="B313" s="8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61"/>
      <c r="B314" s="8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61"/>
      <c r="B315" s="8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61"/>
      <c r="B316" s="8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61"/>
      <c r="B317" s="8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61"/>
      <c r="B318" s="8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61"/>
      <c r="B319" s="8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61"/>
      <c r="B320" s="8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61"/>
      <c r="B321" s="8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61"/>
      <c r="B322" s="8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61"/>
      <c r="B323" s="8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61"/>
      <c r="B324" s="8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61"/>
      <c r="B325" s="8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61"/>
      <c r="B326" s="8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61"/>
      <c r="B327" s="8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61"/>
      <c r="B328" s="8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61"/>
      <c r="B329" s="8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61"/>
      <c r="B330" s="8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61"/>
      <c r="B331" s="8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61"/>
      <c r="B332" s="8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61"/>
      <c r="B333" s="8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61"/>
      <c r="B334" s="8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61"/>
      <c r="B335" s="8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61"/>
      <c r="B336" s="8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61"/>
      <c r="B337" s="8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61"/>
      <c r="B338" s="8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61"/>
      <c r="B339" s="8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61"/>
      <c r="B340" s="8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61"/>
      <c r="B341" s="8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61"/>
      <c r="B342" s="8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61"/>
      <c r="B343" s="8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61"/>
      <c r="B344" s="8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61"/>
      <c r="B345" s="8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61"/>
      <c r="B346" s="8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61"/>
      <c r="B347" s="8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61"/>
      <c r="B348" s="8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61"/>
      <c r="B349" s="8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61"/>
      <c r="B350" s="8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61"/>
      <c r="B351" s="8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61"/>
      <c r="B352" s="8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61"/>
      <c r="B353" s="8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61"/>
      <c r="B354" s="8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61"/>
      <c r="B355" s="8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61"/>
      <c r="B356" s="8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61"/>
      <c r="B357" s="8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61"/>
      <c r="B358" s="8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61"/>
      <c r="B359" s="8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61"/>
      <c r="B360" s="8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61"/>
      <c r="B361" s="8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61"/>
      <c r="B362" s="8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61"/>
      <c r="B363" s="8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61"/>
      <c r="B364" s="8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61"/>
      <c r="B365" s="8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61"/>
      <c r="B366" s="8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61"/>
      <c r="B367" s="8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61"/>
      <c r="B368" s="8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61"/>
      <c r="B369" s="8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61"/>
      <c r="B370" s="8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61"/>
      <c r="B371" s="8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61"/>
      <c r="B372" s="8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61"/>
      <c r="B373" s="8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61"/>
      <c r="B374" s="8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61"/>
      <c r="B375" s="8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61"/>
      <c r="B376" s="8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61"/>
      <c r="B377" s="8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61"/>
      <c r="B378" s="8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61"/>
      <c r="B379" s="8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61"/>
      <c r="B380" s="8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61"/>
      <c r="B381" s="8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61"/>
      <c r="B382" s="8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61"/>
      <c r="B383" s="8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61"/>
      <c r="B384" s="8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61"/>
      <c r="B385" s="8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61"/>
      <c r="B386" s="8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61"/>
      <c r="B387" s="8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61"/>
      <c r="B388" s="8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61"/>
      <c r="B389" s="8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61"/>
      <c r="B390" s="8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61"/>
      <c r="B391" s="8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61"/>
      <c r="B392" s="8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61"/>
      <c r="B393" s="8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61"/>
      <c r="B394" s="8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61"/>
      <c r="B395" s="8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61"/>
      <c r="B396" s="8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61"/>
      <c r="B397" s="8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61"/>
      <c r="B398" s="8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61"/>
      <c r="B399" s="8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61"/>
      <c r="B400" s="8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61"/>
      <c r="B401" s="8"/>
      <c r="C401" s="3"/>
      <c r="D401" s="3"/>
      <c r="E401" s="3"/>
      <c r="F401" s="3"/>
      <c r="G401" s="3"/>
      <c r="H401" s="3"/>
      <c r="I401" s="3"/>
      <c r="J401" s="3"/>
    </row>
  </sheetData>
  <sheetProtection/>
  <mergeCells count="10">
    <mergeCell ref="N88:O88"/>
    <mergeCell ref="A115:B115"/>
    <mergeCell ref="A98:B98"/>
    <mergeCell ref="A107:B107"/>
    <mergeCell ref="A89:B89"/>
    <mergeCell ref="A1:J1"/>
    <mergeCell ref="A9:B9"/>
    <mergeCell ref="A74:B74"/>
    <mergeCell ref="A84:B84"/>
    <mergeCell ref="A93:B93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2021-12-17T07:54:38Z</cp:lastPrinted>
  <dcterms:created xsi:type="dcterms:W3CDTF">2013-09-11T11:00:21Z</dcterms:created>
  <dcterms:modified xsi:type="dcterms:W3CDTF">2021-12-17T07:54:43Z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