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3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PRIHODA'!$A$1:$I$57</definedName>
  </definedNames>
  <calcPr calcId="124519"/>
</workbook>
</file>

<file path=xl/calcChain.xml><?xml version="1.0" encoding="utf-8"?>
<calcChain xmlns="http://schemas.openxmlformats.org/spreadsheetml/2006/main">
  <c r="P186" i="3"/>
  <c r="N186"/>
  <c r="P150"/>
  <c r="P110" s="1"/>
  <c r="P151"/>
  <c r="F41" i="2"/>
  <c r="P113" i="3"/>
  <c r="N113"/>
  <c r="P114"/>
  <c r="N114"/>
  <c r="N164"/>
  <c r="N163" s="1"/>
  <c r="P56"/>
  <c r="P27" s="1"/>
  <c r="P26" s="1"/>
  <c r="P25" s="1"/>
  <c r="N56"/>
  <c r="P59"/>
  <c r="E25" i="2"/>
  <c r="E22"/>
  <c r="F22"/>
  <c r="F25" s="1"/>
  <c r="K186" i="3"/>
  <c r="K110"/>
  <c r="F110"/>
  <c r="G110"/>
  <c r="J110"/>
  <c r="I110"/>
  <c r="C173"/>
  <c r="C140"/>
  <c r="B17" i="2"/>
  <c r="C158" i="3"/>
  <c r="C157" s="1"/>
  <c r="C160"/>
  <c r="C159"/>
  <c r="C161"/>
  <c r="C32"/>
  <c r="C31"/>
  <c r="C37"/>
  <c r="H6" i="4"/>
  <c r="G6"/>
  <c r="H9"/>
  <c r="G9"/>
  <c r="C30" i="3"/>
  <c r="N79"/>
  <c r="N78" s="1"/>
  <c r="D78"/>
  <c r="P133"/>
  <c r="P132" s="1"/>
  <c r="N133"/>
  <c r="N132" s="1"/>
  <c r="N27"/>
  <c r="N26" s="1"/>
  <c r="P60"/>
  <c r="P79"/>
  <c r="P78" s="1"/>
  <c r="C156"/>
  <c r="P173"/>
  <c r="N173"/>
  <c r="N25" l="1"/>
  <c r="N162"/>
  <c r="K153"/>
  <c r="P19"/>
  <c r="P8" s="1"/>
  <c r="N19"/>
  <c r="N8" s="1"/>
  <c r="P164"/>
  <c r="P163" s="1"/>
  <c r="P162" s="1"/>
  <c r="N155"/>
  <c r="N153" s="1"/>
  <c r="N151" s="1"/>
  <c r="N150" s="1"/>
  <c r="N110" s="1"/>
  <c r="N82"/>
  <c r="N81" s="1"/>
  <c r="N64"/>
  <c r="N62"/>
  <c r="N60"/>
  <c r="N59" s="1"/>
  <c r="N33"/>
  <c r="B25" i="2"/>
  <c r="M165" i="3"/>
  <c r="M164" s="1"/>
  <c r="M163" s="1"/>
  <c r="M162" s="1"/>
  <c r="M186" s="1"/>
  <c r="M166"/>
  <c r="C167"/>
  <c r="C168"/>
  <c r="H12" i="4"/>
  <c r="H22" s="1"/>
  <c r="G12"/>
  <c r="G22" s="1"/>
  <c r="F9"/>
  <c r="F6"/>
  <c r="F11" i="2"/>
  <c r="C136" i="3"/>
  <c r="C135" s="1"/>
  <c r="C141"/>
  <c r="C144"/>
  <c r="C154"/>
  <c r="D176"/>
  <c r="D175" s="1"/>
  <c r="C11"/>
  <c r="H41" i="2"/>
  <c r="G15"/>
  <c r="F9"/>
  <c r="H5"/>
  <c r="E11"/>
  <c r="H25"/>
  <c r="F7"/>
  <c r="D13"/>
  <c r="D25" s="1"/>
  <c r="C7"/>
  <c r="C25" s="1"/>
  <c r="C139" i="3"/>
  <c r="D153"/>
  <c r="H89"/>
  <c r="K82"/>
  <c r="K81" s="1"/>
  <c r="K80" s="1"/>
  <c r="K79" s="1"/>
  <c r="K78" s="1"/>
  <c r="C92"/>
  <c r="K155"/>
  <c r="H137"/>
  <c r="C138"/>
  <c r="C137" s="1"/>
  <c r="C117"/>
  <c r="D116"/>
  <c r="D115" s="1"/>
  <c r="K113"/>
  <c r="K29"/>
  <c r="E33"/>
  <c r="E28" s="1"/>
  <c r="F33"/>
  <c r="G33"/>
  <c r="H33"/>
  <c r="I33"/>
  <c r="J33"/>
  <c r="J28" s="1"/>
  <c r="J27" s="1"/>
  <c r="K33"/>
  <c r="D33"/>
  <c r="C12"/>
  <c r="C13"/>
  <c r="C15"/>
  <c r="C17"/>
  <c r="C18"/>
  <c r="C21"/>
  <c r="C24"/>
  <c r="C63"/>
  <c r="C76"/>
  <c r="C87"/>
  <c r="C169"/>
  <c r="C171"/>
  <c r="C172"/>
  <c r="C177"/>
  <c r="C83"/>
  <c r="C84"/>
  <c r="C86"/>
  <c r="C88"/>
  <c r="C91"/>
  <c r="C95"/>
  <c r="C77"/>
  <c r="C34"/>
  <c r="C36"/>
  <c r="C39"/>
  <c r="C40"/>
  <c r="C41"/>
  <c r="C42"/>
  <c r="C43"/>
  <c r="C44"/>
  <c r="C45"/>
  <c r="C46"/>
  <c r="C48"/>
  <c r="C50"/>
  <c r="C51"/>
  <c r="C52"/>
  <c r="C53"/>
  <c r="C55"/>
  <c r="C58"/>
  <c r="K162"/>
  <c r="C184"/>
  <c r="C185"/>
  <c r="F166"/>
  <c r="D166"/>
  <c r="D121"/>
  <c r="D123"/>
  <c r="D126"/>
  <c r="C122"/>
  <c r="C124"/>
  <c r="C125"/>
  <c r="C127"/>
  <c r="C65"/>
  <c r="C66"/>
  <c r="E62"/>
  <c r="F62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F9" s="1"/>
  <c r="F8" s="1"/>
  <c r="G10"/>
  <c r="H10"/>
  <c r="I10"/>
  <c r="J10"/>
  <c r="J9" s="1"/>
  <c r="F14"/>
  <c r="G14"/>
  <c r="H14"/>
  <c r="H9"/>
  <c r="I14"/>
  <c r="I9" s="1"/>
  <c r="J14"/>
  <c r="F16"/>
  <c r="G16"/>
  <c r="G9" s="1"/>
  <c r="G8" s="1"/>
  <c r="H16"/>
  <c r="I16"/>
  <c r="J16"/>
  <c r="F20"/>
  <c r="F19" s="1"/>
  <c r="G20"/>
  <c r="G19" s="1"/>
  <c r="H20"/>
  <c r="I20"/>
  <c r="J20"/>
  <c r="J19" s="1"/>
  <c r="F22"/>
  <c r="G22"/>
  <c r="H22"/>
  <c r="H19" s="1"/>
  <c r="I22"/>
  <c r="I19" s="1"/>
  <c r="J22"/>
  <c r="E22"/>
  <c r="E14"/>
  <c r="E126"/>
  <c r="F126"/>
  <c r="G126"/>
  <c r="H126"/>
  <c r="I126"/>
  <c r="J126"/>
  <c r="E123"/>
  <c r="E120" s="1"/>
  <c r="F123"/>
  <c r="G123"/>
  <c r="H123"/>
  <c r="I123"/>
  <c r="I120" s="1"/>
  <c r="I119" s="1"/>
  <c r="I118" s="1"/>
  <c r="I116" s="1"/>
  <c r="J123"/>
  <c r="E121"/>
  <c r="F121"/>
  <c r="G121"/>
  <c r="G120" s="1"/>
  <c r="G119" s="1"/>
  <c r="G118" s="1"/>
  <c r="G116" s="1"/>
  <c r="H121"/>
  <c r="I121"/>
  <c r="J121"/>
  <c r="D183"/>
  <c r="E183"/>
  <c r="E182"/>
  <c r="E181"/>
  <c r="E180" s="1"/>
  <c r="E179" s="1"/>
  <c r="F183"/>
  <c r="F182" s="1"/>
  <c r="F181" s="1"/>
  <c r="F180" s="1"/>
  <c r="F179" s="1"/>
  <c r="G183"/>
  <c r="G182" s="1"/>
  <c r="G181" s="1"/>
  <c r="G180" s="1"/>
  <c r="G179" s="1"/>
  <c r="H183"/>
  <c r="H182" s="1"/>
  <c r="H181" s="1"/>
  <c r="H180" s="1"/>
  <c r="H179" s="1"/>
  <c r="I183"/>
  <c r="I182" s="1"/>
  <c r="I181" s="1"/>
  <c r="I180" s="1"/>
  <c r="I179" s="1"/>
  <c r="J183"/>
  <c r="J182" s="1"/>
  <c r="J181" s="1"/>
  <c r="J180" s="1"/>
  <c r="J179" s="1"/>
  <c r="E176"/>
  <c r="E175"/>
  <c r="E174"/>
  <c r="E173" s="1"/>
  <c r="F176"/>
  <c r="F175" s="1"/>
  <c r="F174" s="1"/>
  <c r="F173" s="1"/>
  <c r="G176"/>
  <c r="G175" s="1"/>
  <c r="G174" s="1"/>
  <c r="G173" s="1"/>
  <c r="H176"/>
  <c r="I176"/>
  <c r="I175" s="1"/>
  <c r="I174" s="1"/>
  <c r="I173" s="1"/>
  <c r="J176"/>
  <c r="J175"/>
  <c r="J174" s="1"/>
  <c r="J173" s="1"/>
  <c r="E166"/>
  <c r="G166"/>
  <c r="H166"/>
  <c r="H153"/>
  <c r="H151"/>
  <c r="H150" s="1"/>
  <c r="I166"/>
  <c r="J166"/>
  <c r="D170"/>
  <c r="E170"/>
  <c r="F170"/>
  <c r="G170"/>
  <c r="H170"/>
  <c r="I170"/>
  <c r="J170"/>
  <c r="D75"/>
  <c r="D74" s="1"/>
  <c r="E75"/>
  <c r="E74" s="1"/>
  <c r="E73" s="1"/>
  <c r="E72" s="1"/>
  <c r="E71" s="1"/>
  <c r="F75"/>
  <c r="F74" s="1"/>
  <c r="F73" s="1"/>
  <c r="F72" s="1"/>
  <c r="F71" s="1"/>
  <c r="G75"/>
  <c r="G74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3"/>
  <c r="D142" s="1"/>
  <c r="E143"/>
  <c r="E142"/>
  <c r="F143"/>
  <c r="F142" s="1"/>
  <c r="G143"/>
  <c r="G142" s="1"/>
  <c r="H143"/>
  <c r="H142" s="1"/>
  <c r="I143"/>
  <c r="I142" s="1"/>
  <c r="J143"/>
  <c r="J142" s="1"/>
  <c r="D139"/>
  <c r="E139"/>
  <c r="E134" s="1"/>
  <c r="F139"/>
  <c r="G139"/>
  <c r="H139"/>
  <c r="I139"/>
  <c r="J139"/>
  <c r="D135"/>
  <c r="E135"/>
  <c r="F135"/>
  <c r="F134" s="1"/>
  <c r="F133" s="1"/>
  <c r="F132" s="1"/>
  <c r="G135"/>
  <c r="G134" s="1"/>
  <c r="H135"/>
  <c r="I135"/>
  <c r="I134"/>
  <c r="J135"/>
  <c r="D94"/>
  <c r="D93" s="1"/>
  <c r="E94"/>
  <c r="E93" s="1"/>
  <c r="F94"/>
  <c r="F93" s="1"/>
  <c r="G94"/>
  <c r="G93" s="1"/>
  <c r="H94"/>
  <c r="H93"/>
  <c r="I94"/>
  <c r="I93" s="1"/>
  <c r="J94"/>
  <c r="J93" s="1"/>
  <c r="D89"/>
  <c r="E89"/>
  <c r="F89"/>
  <c r="G89"/>
  <c r="I89"/>
  <c r="J89"/>
  <c r="D82"/>
  <c r="E82"/>
  <c r="E81" s="1"/>
  <c r="F82"/>
  <c r="G82"/>
  <c r="G81" s="1"/>
  <c r="G80" s="1"/>
  <c r="G79" s="1"/>
  <c r="G78" s="1"/>
  <c r="H82"/>
  <c r="I82"/>
  <c r="I81" s="1"/>
  <c r="I80" s="1"/>
  <c r="I79" s="1"/>
  <c r="I78" s="1"/>
  <c r="J82"/>
  <c r="J81" s="1"/>
  <c r="D20"/>
  <c r="C20" s="1"/>
  <c r="E20"/>
  <c r="D57"/>
  <c r="D56" s="1"/>
  <c r="E57"/>
  <c r="F57"/>
  <c r="F56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C47" s="1"/>
  <c r="G47"/>
  <c r="H47"/>
  <c r="I47"/>
  <c r="J47"/>
  <c r="E38"/>
  <c r="F38"/>
  <c r="G38"/>
  <c r="H38"/>
  <c r="I38"/>
  <c r="J38"/>
  <c r="D38"/>
  <c r="D16"/>
  <c r="E16"/>
  <c r="I56" i="2"/>
  <c r="H56"/>
  <c r="G56"/>
  <c r="F56"/>
  <c r="E56"/>
  <c r="D56"/>
  <c r="C56"/>
  <c r="B56"/>
  <c r="I41"/>
  <c r="G41"/>
  <c r="E41"/>
  <c r="D41"/>
  <c r="C41"/>
  <c r="B41"/>
  <c r="I25"/>
  <c r="J29" i="3"/>
  <c r="I29"/>
  <c r="H29"/>
  <c r="G29"/>
  <c r="F29"/>
  <c r="E29"/>
  <c r="D29"/>
  <c r="E10"/>
  <c r="D10"/>
  <c r="G25" i="2"/>
  <c r="G61" i="3"/>
  <c r="G60" s="1"/>
  <c r="G59" s="1"/>
  <c r="J61"/>
  <c r="J60" s="1"/>
  <c r="J59" s="1"/>
  <c r="I165"/>
  <c r="I164" s="1"/>
  <c r="I163" s="1"/>
  <c r="F61"/>
  <c r="F60" s="1"/>
  <c r="F59" s="1"/>
  <c r="D134"/>
  <c r="D133" s="1"/>
  <c r="K61"/>
  <c r="K60" s="1"/>
  <c r="K59" s="1"/>
  <c r="D19"/>
  <c r="H175"/>
  <c r="H174" s="1"/>
  <c r="H173" s="1"/>
  <c r="F153"/>
  <c r="F151"/>
  <c r="F150"/>
  <c r="F113"/>
  <c r="F114"/>
  <c r="G153"/>
  <c r="G151"/>
  <c r="G150" s="1"/>
  <c r="E165" l="1"/>
  <c r="E164" s="1"/>
  <c r="E163" s="1"/>
  <c r="E162" s="1"/>
  <c r="C143"/>
  <c r="C142" s="1"/>
  <c r="P6"/>
  <c r="P7"/>
  <c r="N7"/>
  <c r="N6"/>
  <c r="D28"/>
  <c r="C166"/>
  <c r="K152"/>
  <c r="F12" i="4"/>
  <c r="B26" i="2"/>
  <c r="C170" i="3"/>
  <c r="F165"/>
  <c r="F164" s="1"/>
  <c r="F163" s="1"/>
  <c r="F162" s="1"/>
  <c r="F28"/>
  <c r="F27" s="1"/>
  <c r="F26" s="1"/>
  <c r="J80"/>
  <c r="J79" s="1"/>
  <c r="J78" s="1"/>
  <c r="I8"/>
  <c r="I7" s="1"/>
  <c r="H28"/>
  <c r="H27" s="1"/>
  <c r="H26" s="1"/>
  <c r="I61"/>
  <c r="I60" s="1"/>
  <c r="I59" s="1"/>
  <c r="C176"/>
  <c r="I28"/>
  <c r="I27" s="1"/>
  <c r="G28"/>
  <c r="G27" s="1"/>
  <c r="G25" s="1"/>
  <c r="C49"/>
  <c r="H81"/>
  <c r="H80" s="1"/>
  <c r="H79" s="1"/>
  <c r="H78" s="1"/>
  <c r="D81"/>
  <c r="D80" s="1"/>
  <c r="E80"/>
  <c r="E79" s="1"/>
  <c r="E78" s="1"/>
  <c r="J120"/>
  <c r="J119" s="1"/>
  <c r="J118" s="1"/>
  <c r="J116" s="1"/>
  <c r="H120"/>
  <c r="H119" s="1"/>
  <c r="H118" s="1"/>
  <c r="H116" s="1"/>
  <c r="H115" s="1"/>
  <c r="H114" s="1"/>
  <c r="C14"/>
  <c r="H8"/>
  <c r="H6" s="1"/>
  <c r="H61"/>
  <c r="H60" s="1"/>
  <c r="H59" s="1"/>
  <c r="I133"/>
  <c r="I132" s="1"/>
  <c r="E133"/>
  <c r="E132" s="1"/>
  <c r="C16"/>
  <c r="J134"/>
  <c r="J133" s="1"/>
  <c r="J132" s="1"/>
  <c r="C183"/>
  <c r="D113"/>
  <c r="D9"/>
  <c r="H134"/>
  <c r="H133" s="1"/>
  <c r="H132" s="1"/>
  <c r="J165"/>
  <c r="J164" s="1"/>
  <c r="J163" s="1"/>
  <c r="J162" s="1"/>
  <c r="J155" s="1"/>
  <c r="J153" s="1"/>
  <c r="J152" s="1"/>
  <c r="J151" s="1"/>
  <c r="J150" s="1"/>
  <c r="H165"/>
  <c r="H164" s="1"/>
  <c r="H163" s="1"/>
  <c r="C126"/>
  <c r="D165"/>
  <c r="D164" s="1"/>
  <c r="D120"/>
  <c r="D119" s="1"/>
  <c r="D118" s="1"/>
  <c r="C123"/>
  <c r="C29"/>
  <c r="C62"/>
  <c r="C57"/>
  <c r="C38"/>
  <c r="B42" i="2"/>
  <c r="B57"/>
  <c r="C33" i="3"/>
  <c r="C82"/>
  <c r="C89"/>
  <c r="C133"/>
  <c r="C132" s="1"/>
  <c r="C134"/>
  <c r="C121"/>
  <c r="C22"/>
  <c r="E19"/>
  <c r="C19" s="1"/>
  <c r="C10"/>
  <c r="E9"/>
  <c r="J26"/>
  <c r="J25"/>
  <c r="F7"/>
  <c r="F6"/>
  <c r="D174"/>
  <c r="D173" s="1"/>
  <c r="C175"/>
  <c r="G113"/>
  <c r="G115"/>
  <c r="G114" s="1"/>
  <c r="I113"/>
  <c r="I115"/>
  <c r="I114" s="1"/>
  <c r="E119"/>
  <c r="H7"/>
  <c r="D60"/>
  <c r="C74"/>
  <c r="D73"/>
  <c r="G6"/>
  <c r="G7"/>
  <c r="D8"/>
  <c r="D114"/>
  <c r="C93"/>
  <c r="J8"/>
  <c r="I162"/>
  <c r="I155" s="1"/>
  <c r="I153" s="1"/>
  <c r="I152" s="1"/>
  <c r="I151" s="1"/>
  <c r="D132"/>
  <c r="I6"/>
  <c r="G133"/>
  <c r="G132" s="1"/>
  <c r="J115"/>
  <c r="J114" s="1"/>
  <c r="J113"/>
  <c r="F81"/>
  <c r="F80" s="1"/>
  <c r="F79" s="1"/>
  <c r="F78" s="1"/>
  <c r="C94"/>
  <c r="E56"/>
  <c r="E27" s="1"/>
  <c r="G165"/>
  <c r="G164" s="1"/>
  <c r="G163" s="1"/>
  <c r="G162" s="1"/>
  <c r="F120"/>
  <c r="F119" s="1"/>
  <c r="F118" s="1"/>
  <c r="H162"/>
  <c r="C64"/>
  <c r="D182"/>
  <c r="C75"/>
  <c r="H113" l="1"/>
  <c r="H110" s="1"/>
  <c r="H186" s="1"/>
  <c r="C155"/>
  <c r="C165"/>
  <c r="C164"/>
  <c r="H25"/>
  <c r="F25"/>
  <c r="G26"/>
  <c r="C61"/>
  <c r="C9"/>
  <c r="C120"/>
  <c r="I150"/>
  <c r="E153"/>
  <c r="D152"/>
  <c r="K151"/>
  <c r="E8"/>
  <c r="C8" s="1"/>
  <c r="E26"/>
  <c r="E25"/>
  <c r="D27"/>
  <c r="C28"/>
  <c r="I26"/>
  <c r="I25"/>
  <c r="C73"/>
  <c r="D72"/>
  <c r="D59"/>
  <c r="C59" s="1"/>
  <c r="C60"/>
  <c r="C119"/>
  <c r="E118"/>
  <c r="C80"/>
  <c r="D79"/>
  <c r="C174"/>
  <c r="J7"/>
  <c r="J6"/>
  <c r="D7"/>
  <c r="D6"/>
  <c r="C182"/>
  <c r="D181"/>
  <c r="C56"/>
  <c r="C81"/>
  <c r="G186"/>
  <c r="D163"/>
  <c r="C163" s="1"/>
  <c r="E151" l="1"/>
  <c r="E150" s="1"/>
  <c r="E110" s="1"/>
  <c r="C153"/>
  <c r="D26"/>
  <c r="D25" s="1"/>
  <c r="D186" s="1"/>
  <c r="C27"/>
  <c r="I186"/>
  <c r="F186"/>
  <c r="K150"/>
  <c r="C79"/>
  <c r="C78" s="1"/>
  <c r="E6"/>
  <c r="C6" s="1"/>
  <c r="E7"/>
  <c r="C7" s="1"/>
  <c r="D71"/>
  <c r="C71" s="1"/>
  <c r="C72"/>
  <c r="D162"/>
  <c r="D151" s="1"/>
  <c r="C162"/>
  <c r="C181"/>
  <c r="D180"/>
  <c r="E116"/>
  <c r="C118"/>
  <c r="J186"/>
  <c r="C151" l="1"/>
  <c r="C150" s="1"/>
  <c r="C152"/>
  <c r="E115"/>
  <c r="C116"/>
  <c r="E113"/>
  <c r="D179"/>
  <c r="C179" s="1"/>
  <c r="C180"/>
  <c r="D150"/>
  <c r="D110" s="1"/>
  <c r="C25"/>
  <c r="C26"/>
  <c r="C110" l="1"/>
  <c r="C186" s="1"/>
  <c r="C113"/>
  <c r="E186"/>
  <c r="E114"/>
  <c r="C114" s="1"/>
  <c r="C115"/>
</calcChain>
</file>

<file path=xl/sharedStrings.xml><?xml version="1.0" encoding="utf-8"?>
<sst xmlns="http://schemas.openxmlformats.org/spreadsheetml/2006/main" count="235" uniqueCount="134">
  <si>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</si>
  <si>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</si>
  <si>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</si>
  <si>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</si>
  <si>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</si>
  <si>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</si>
  <si>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</si>
  <si>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</si>
  <si>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</si>
  <si>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</si>
  <si>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</si>
  <si>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</si>
  <si>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</si>
  <si>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</si>
  <si>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</si>
  <si>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</si>
  <si>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</si>
  <si>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</si>
  <si>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</si>
  <si>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</si>
  <si>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</si>
  <si>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</si>
  <si>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</si>
  <si>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</si>
  <si>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</si>
  <si>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</si>
  <si>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</si>
  <si>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</si>
  <si>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</si>
  <si>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</si>
  <si>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</si>
  <si>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</si>
  <si>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</si>
  <si>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</si>
  <si>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</si>
  <si>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</si>
  <si>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</si>
  <si>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</si>
  <si>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</si>
  <si>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</si>
  <si>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</si>
  <si>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</si>
  <si>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</si>
  <si>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</si>
  <si>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</si>
  <si>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</si>
  <si>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</si>
  <si>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</si>
  <si>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</si>
  <si>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</si>
  <si>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</si>
  <si>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</si>
  <si>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</si>
  <si>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</si>
  <si>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</si>
  <si>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</si>
  <si>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</si>
  <si>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</si>
  <si>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</si>
  <si>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</si>
  <si>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</si>
  <si>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</si>
  <si>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</si>
  <si>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</si>
  <si>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</si>
  <si>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</si>
  <si>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</si>
  <si>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</si>
  <si>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</si>
  <si>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</si>
  <si>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</si>
  <si>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</si>
  <si>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</si>
  <si>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</si>
  <si>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</si>
  <si>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</si>
  <si>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</si>
  <si>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</si>
  <si>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</si>
  <si>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</si>
  <si>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</si>
  <si>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</si>
  <si>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</si>
  <si>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</si>
  <si>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</si>
  <si>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</si>
  <si>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</si>
  <si>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</si>
  <si>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</si>
  <si>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</si>
  <si>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</si>
  <si>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</si>
  <si>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</si>
  <si>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</si>
  <si>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</si>
  <si>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</si>
  <si>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</si>
  <si>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</si>
  <si>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</si>
  <si>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</si>
  <si>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</si>
  <si>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</si>
  <si>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</si>
  <si>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</si>
  <si>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</si>
  <si>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</si>
  <si>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</si>
  <si>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</si>
  <si>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</si>
  <si>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Ukupno prihodi i primici za 2019.</t>
  </si>
  <si>
    <t>Troškovi sudskih postupaka</t>
  </si>
  <si>
    <t xml:space="preserve">PRIHOD OD NEFINANCIJSKE </t>
  </si>
  <si>
    <t>671 ZŽ Shema</t>
  </si>
  <si>
    <t>2020.</t>
  </si>
  <si>
    <t>PROJEKCIJA PLANA ZA 2020.</t>
  </si>
  <si>
    <t>6711 MIN. ST.</t>
  </si>
  <si>
    <t>671 OSTALO</t>
  </si>
  <si>
    <t>Ukupno prihodi i primici za 2020.</t>
  </si>
  <si>
    <t>Projekcija plana
za 2019.</t>
  </si>
  <si>
    <t>Projekcija plana 
za 2020.</t>
  </si>
  <si>
    <t>Prijedlog plana 
za 2018.</t>
  </si>
  <si>
    <t>naknade građanima i kućanstvima</t>
  </si>
  <si>
    <t>naknade građanima i kuć. U naravi</t>
  </si>
  <si>
    <t>Tekući projekt T100044 financ. nabave udžbe. u oš</t>
  </si>
  <si>
    <t>671 UDŽBENICI</t>
  </si>
  <si>
    <t xml:space="preserve"> FINANCIJSKI PLAN ZA 2019. G.</t>
  </si>
  <si>
    <t>PROJEKCIJA PLANA ZA 2021.</t>
  </si>
  <si>
    <t>922 VIŠAK</t>
  </si>
  <si>
    <t>Program 1001  Pojačani standard u školstvu</t>
  </si>
  <si>
    <t>2021.</t>
  </si>
  <si>
    <t>Plan 
za 2019.</t>
  </si>
  <si>
    <t>Projekcija plana
za 2020.</t>
  </si>
  <si>
    <t>Projekcija plana 
za 2021.</t>
  </si>
  <si>
    <t xml:space="preserve">  FINANCIJSKI PLAN OŠ  PUŠĆA   ZA  2019. I PROJEKCIJA PLANA ZA 2020. I 2021.GODINU 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</si>
</sst>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55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4" fillId="26" borderId="15" xfId="0" applyNumberFormat="1" applyFont="1" applyFill="1" applyBorder="1" applyAlignment="1" applyProtection="1">
      <alignment horizontal="left"/>
    </xf>
    <xf numFmtId="0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11"/>
      <c r="B1" s="211"/>
      <c r="C1" s="211"/>
      <c r="D1" s="211"/>
      <c r="E1" s="211"/>
      <c r="F1" s="211"/>
      <c r="G1" s="211"/>
      <c r="H1" s="211"/>
    </row>
    <row r="2" spans="1:8" s="70" customFormat="1" ht="26.25" customHeight="1">
      <c r="A2" s="211"/>
      <c r="B2" s="211"/>
      <c r="C2" s="211"/>
      <c r="D2" s="211"/>
      <c r="E2" s="211"/>
      <c r="F2" s="211"/>
      <c r="G2" s="224"/>
      <c r="H2" s="224"/>
    </row>
    <row r="3" spans="1:8" ht="25.5" customHeight="1">
      <c r="A3" s="211"/>
      <c r="B3" s="211"/>
      <c r="C3" s="211"/>
      <c r="D3" s="211"/>
      <c r="E3" s="211"/>
      <c r="F3" s="211"/>
      <c r="G3" s="211"/>
      <c r="H3" s="213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27"/>
      <c r="B6" s="222"/>
      <c r="C6" s="222"/>
      <c r="D6" s="222"/>
      <c r="E6" s="228"/>
      <c r="F6" s="108"/>
      <c r="G6" s="108"/>
      <c r="H6" s="108"/>
    </row>
    <row r="7" spans="1:8" ht="15.75">
      <c r="A7" s="216"/>
      <c r="B7" s="215"/>
      <c r="C7" s="215"/>
      <c r="D7" s="215"/>
      <c r="E7" s="223"/>
      <c r="F7" s="78"/>
      <c r="G7" s="78"/>
      <c r="H7" s="78"/>
    </row>
    <row r="8" spans="1:8" ht="15.75">
      <c r="A8" s="225"/>
      <c r="B8" s="223"/>
      <c r="C8" s="223"/>
      <c r="D8" s="223"/>
      <c r="E8" s="223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14"/>
      <c r="B10" s="215"/>
      <c r="C10" s="215"/>
      <c r="D10" s="215"/>
      <c r="E10" s="226"/>
      <c r="F10" s="79"/>
      <c r="G10" s="79"/>
      <c r="H10" s="79"/>
    </row>
    <row r="11" spans="1:8" ht="15.75">
      <c r="A11" s="225"/>
      <c r="B11" s="223"/>
      <c r="C11" s="223"/>
      <c r="D11" s="223"/>
      <c r="E11" s="223"/>
      <c r="F11" s="79"/>
      <c r="G11" s="79"/>
      <c r="H11" s="79"/>
    </row>
    <row r="12" spans="1:8" ht="15.75">
      <c r="A12" s="221"/>
      <c r="B12" s="222"/>
      <c r="C12" s="222"/>
      <c r="D12" s="222"/>
      <c r="E12" s="222"/>
      <c r="F12" s="108"/>
      <c r="G12" s="108"/>
      <c r="H12" s="108"/>
    </row>
    <row r="13" spans="1:8" ht="18">
      <c r="A13" s="211"/>
      <c r="B13" s="212"/>
      <c r="C13" s="212"/>
      <c r="D13" s="212"/>
      <c r="E13" s="212"/>
      <c r="F13" s="213"/>
      <c r="G13" s="213"/>
      <c r="H13" s="213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17"/>
      <c r="B15" s="218"/>
      <c r="C15" s="218"/>
      <c r="D15" s="218"/>
      <c r="E15" s="219"/>
      <c r="F15" s="81"/>
      <c r="G15" s="81"/>
      <c r="H15" s="79"/>
    </row>
    <row r="16" spans="1:8" ht="18">
      <c r="A16" s="220"/>
      <c r="B16" s="212"/>
      <c r="C16" s="212"/>
      <c r="D16" s="212"/>
      <c r="E16" s="212"/>
      <c r="F16" s="213"/>
      <c r="G16" s="213"/>
      <c r="H16" s="213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16"/>
      <c r="B18" s="215"/>
      <c r="C18" s="215"/>
      <c r="D18" s="215"/>
      <c r="E18" s="215"/>
      <c r="F18" s="78"/>
      <c r="G18" s="78"/>
      <c r="H18" s="78"/>
    </row>
    <row r="19" spans="1:8" ht="15.75">
      <c r="A19" s="216"/>
      <c r="B19" s="215"/>
      <c r="C19" s="215"/>
      <c r="D19" s="215"/>
      <c r="E19" s="215"/>
      <c r="F19" s="78"/>
      <c r="G19" s="78"/>
      <c r="H19" s="78"/>
    </row>
    <row r="20" spans="1:8" ht="15.75">
      <c r="A20" s="214"/>
      <c r="B20" s="215"/>
      <c r="C20" s="215"/>
      <c r="D20" s="215"/>
      <c r="E20" s="215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14"/>
      <c r="B22" s="215"/>
      <c r="C22" s="215"/>
      <c r="D22" s="215"/>
      <c r="E22" s="215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4" workbookViewId="0">
      <selection activeCell="K8" sqref="K8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11" t="s">
        <v>133</v>
      </c>
      <c r="B1" s="211"/>
      <c r="C1" s="211"/>
      <c r="D1" s="211"/>
      <c r="E1" s="211"/>
      <c r="F1" s="211"/>
      <c r="G1" s="211"/>
      <c r="H1" s="211"/>
      <c r="I1" s="189"/>
    </row>
    <row r="2" spans="1:9" ht="18">
      <c r="A2" s="211" t="s">
        <v>41</v>
      </c>
      <c r="B2" s="211"/>
      <c r="C2" s="211"/>
      <c r="D2" s="211"/>
      <c r="E2" s="211"/>
      <c r="F2" s="211"/>
      <c r="G2" s="224"/>
      <c r="H2" s="224"/>
      <c r="I2" s="70"/>
    </row>
    <row r="3" spans="1:9" ht="18">
      <c r="A3" s="211"/>
      <c r="B3" s="211"/>
      <c r="C3" s="211"/>
      <c r="D3" s="211"/>
      <c r="E3" s="211"/>
      <c r="F3" s="211"/>
      <c r="G3" s="211"/>
      <c r="H3" s="213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130</v>
      </c>
      <c r="G5" s="111" t="s">
        <v>131</v>
      </c>
      <c r="H5" s="77" t="s">
        <v>132</v>
      </c>
      <c r="I5" s="65"/>
    </row>
    <row r="6" spans="1:9" ht="15.75">
      <c r="A6" s="227" t="s">
        <v>42</v>
      </c>
      <c r="B6" s="222"/>
      <c r="C6" s="222"/>
      <c r="D6" s="222"/>
      <c r="E6" s="228"/>
      <c r="F6" s="108">
        <f>F7+F8</f>
        <v>8505750</v>
      </c>
      <c r="G6" s="108">
        <f>G7+G8</f>
        <v>8581250</v>
      </c>
      <c r="H6" s="108">
        <f>H7+H8</f>
        <v>8692250</v>
      </c>
      <c r="I6" s="189"/>
    </row>
    <row r="7" spans="1:9" ht="15.75">
      <c r="A7" s="216" t="s">
        <v>0</v>
      </c>
      <c r="B7" s="215"/>
      <c r="C7" s="215"/>
      <c r="D7" s="215"/>
      <c r="E7" s="223"/>
      <c r="F7" s="78">
        <v>8505750</v>
      </c>
      <c r="G7" s="78">
        <v>8581250</v>
      </c>
      <c r="H7" s="78">
        <v>8692250</v>
      </c>
      <c r="I7" s="189"/>
    </row>
    <row r="8" spans="1:9" ht="15.75">
      <c r="A8" s="225" t="s">
        <v>1</v>
      </c>
      <c r="B8" s="223"/>
      <c r="C8" s="223"/>
      <c r="D8" s="223"/>
      <c r="E8" s="223"/>
      <c r="F8" s="78">
        <v>0</v>
      </c>
      <c r="G8" s="78">
        <v>0</v>
      </c>
      <c r="H8" s="78">
        <v>0</v>
      </c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8315750</v>
      </c>
      <c r="G9" s="107">
        <f>G10+G11</f>
        <v>8581250</v>
      </c>
      <c r="H9" s="107">
        <f>H10+H11</f>
        <v>8692250</v>
      </c>
      <c r="I9" s="189"/>
    </row>
    <row r="10" spans="1:9" ht="15.75">
      <c r="A10" s="214" t="s">
        <v>2</v>
      </c>
      <c r="B10" s="215"/>
      <c r="C10" s="215"/>
      <c r="D10" s="215"/>
      <c r="E10" s="226"/>
      <c r="F10" s="79">
        <v>8090702</v>
      </c>
      <c r="G10" s="79">
        <v>8356102</v>
      </c>
      <c r="H10" s="79">
        <v>8467102</v>
      </c>
      <c r="I10" s="189"/>
    </row>
    <row r="11" spans="1:9" ht="15.75">
      <c r="A11" s="225" t="s">
        <v>3</v>
      </c>
      <c r="B11" s="223"/>
      <c r="C11" s="223"/>
      <c r="D11" s="223"/>
      <c r="E11" s="223"/>
      <c r="F11" s="79">
        <v>225048</v>
      </c>
      <c r="G11" s="79">
        <v>225148</v>
      </c>
      <c r="H11" s="79">
        <v>225148</v>
      </c>
      <c r="I11" s="189"/>
    </row>
    <row r="12" spans="1:9" ht="15.75">
      <c r="A12" s="221" t="s">
        <v>4</v>
      </c>
      <c r="B12" s="222"/>
      <c r="C12" s="222"/>
      <c r="D12" s="222"/>
      <c r="E12" s="222"/>
      <c r="F12" s="108">
        <f>+F6-F9</f>
        <v>190000</v>
      </c>
      <c r="G12" s="108">
        <f>+G6-G9</f>
        <v>0</v>
      </c>
      <c r="H12" s="108">
        <f>+H6-H9</f>
        <v>0</v>
      </c>
      <c r="I12" s="189"/>
    </row>
    <row r="13" spans="1:9" ht="18">
      <c r="A13" s="211"/>
      <c r="B13" s="212"/>
      <c r="C13" s="212"/>
      <c r="D13" s="212"/>
      <c r="E13" s="212"/>
      <c r="F13" s="213"/>
      <c r="G13" s="213"/>
      <c r="H13" s="213"/>
      <c r="I13" s="189"/>
    </row>
    <row r="14" spans="1:9" ht="26.25">
      <c r="A14" s="73"/>
      <c r="B14" s="74"/>
      <c r="C14" s="74"/>
      <c r="D14" s="75"/>
      <c r="E14" s="76"/>
      <c r="F14" s="111" t="s">
        <v>120</v>
      </c>
      <c r="G14" s="111" t="s">
        <v>118</v>
      </c>
      <c r="H14" s="77" t="s">
        <v>119</v>
      </c>
      <c r="I14" s="189"/>
    </row>
    <row r="15" spans="1:9" ht="15.75">
      <c r="A15" s="217" t="s">
        <v>5</v>
      </c>
      <c r="B15" s="218"/>
      <c r="C15" s="218"/>
      <c r="D15" s="218"/>
      <c r="E15" s="219"/>
      <c r="F15" s="81">
        <v>440000</v>
      </c>
      <c r="G15" s="81"/>
      <c r="H15" s="79"/>
      <c r="I15" s="189"/>
    </row>
    <row r="16" spans="1:9" ht="18">
      <c r="A16" s="220"/>
      <c r="B16" s="212"/>
      <c r="C16" s="212"/>
      <c r="D16" s="212"/>
      <c r="E16" s="212"/>
      <c r="F16" s="213"/>
      <c r="G16" s="213"/>
      <c r="H16" s="213"/>
      <c r="I16" s="189"/>
    </row>
    <row r="17" spans="1:9" ht="26.25">
      <c r="A17" s="73"/>
      <c r="B17" s="74"/>
      <c r="C17" s="74"/>
      <c r="D17" s="75"/>
      <c r="E17" s="76"/>
      <c r="F17" s="111" t="s">
        <v>120</v>
      </c>
      <c r="G17" s="111" t="s">
        <v>118</v>
      </c>
      <c r="H17" s="77" t="s">
        <v>119</v>
      </c>
      <c r="I17" s="189"/>
    </row>
    <row r="18" spans="1:9" ht="15.75">
      <c r="A18" s="216" t="s">
        <v>6</v>
      </c>
      <c r="B18" s="215"/>
      <c r="C18" s="215"/>
      <c r="D18" s="215"/>
      <c r="E18" s="215"/>
      <c r="F18" s="78"/>
      <c r="G18" s="78"/>
      <c r="H18" s="78"/>
      <c r="I18" s="189"/>
    </row>
    <row r="19" spans="1:9" ht="15.75">
      <c r="A19" s="216" t="s">
        <v>7</v>
      </c>
      <c r="B19" s="215"/>
      <c r="C19" s="215"/>
      <c r="D19" s="215"/>
      <c r="E19" s="215"/>
      <c r="F19" s="78"/>
      <c r="G19" s="78"/>
      <c r="H19" s="78"/>
      <c r="I19" s="189"/>
    </row>
    <row r="20" spans="1:9" ht="15.75">
      <c r="A20" s="214" t="s">
        <v>8</v>
      </c>
      <c r="B20" s="215"/>
      <c r="C20" s="215"/>
      <c r="D20" s="215"/>
      <c r="E20" s="215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14" t="s">
        <v>9</v>
      </c>
      <c r="B22" s="215"/>
      <c r="C22" s="215"/>
      <c r="D22" s="215"/>
      <c r="E22" s="215"/>
      <c r="F22" s="78"/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2"/>
  <sheetViews>
    <sheetView topLeftCell="A40" workbookViewId="0">
      <selection activeCell="K53" sqref="K53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11" t="s">
        <v>10</v>
      </c>
      <c r="B1" s="211"/>
      <c r="C1" s="211"/>
      <c r="D1" s="211"/>
      <c r="E1" s="211"/>
      <c r="F1" s="211"/>
      <c r="G1" s="211"/>
      <c r="H1" s="211"/>
      <c r="I1" s="211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31">
        <v>2019</v>
      </c>
      <c r="C3" s="232"/>
      <c r="D3" s="233"/>
      <c r="E3" s="233"/>
      <c r="F3" s="233"/>
      <c r="G3" s="233"/>
      <c r="H3" s="233"/>
      <c r="I3" s="234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 ht="1.5" customHeight="1">
      <c r="A5" s="101"/>
      <c r="B5" s="102"/>
      <c r="C5" s="113"/>
      <c r="D5" s="114"/>
      <c r="E5" s="115"/>
      <c r="F5" s="116"/>
      <c r="G5" s="116"/>
      <c r="H5" s="117">
        <f>H6</f>
        <v>0</v>
      </c>
      <c r="I5" s="118"/>
    </row>
    <row r="6" spans="1:9" s="1" customFormat="1" hidden="1">
      <c r="A6" s="21"/>
      <c r="B6" s="96"/>
      <c r="C6" s="119"/>
      <c r="D6" s="120"/>
      <c r="E6" s="121"/>
      <c r="F6" s="112"/>
      <c r="G6" s="112"/>
      <c r="H6" s="122"/>
      <c r="I6" s="123"/>
    </row>
    <row r="7" spans="1:9" s="1" customFormat="1">
      <c r="A7" s="103">
        <v>636</v>
      </c>
      <c r="B7" s="104"/>
      <c r="C7" s="124">
        <f>C8</f>
        <v>6424500</v>
      </c>
      <c r="D7" s="125"/>
      <c r="E7" s="126"/>
      <c r="F7" s="127">
        <f>F8</f>
        <v>317100</v>
      </c>
      <c r="G7" s="127"/>
      <c r="H7" s="128"/>
      <c r="I7" s="129"/>
    </row>
    <row r="8" spans="1:9" s="1" customFormat="1">
      <c r="A8" s="21">
        <v>6361</v>
      </c>
      <c r="B8" s="96"/>
      <c r="C8" s="119">
        <v>6424500</v>
      </c>
      <c r="D8" s="120"/>
      <c r="E8" s="121"/>
      <c r="F8" s="112">
        <v>317100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320500</v>
      </c>
      <c r="F11" s="127">
        <f>F12</f>
        <v>90000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320500</v>
      </c>
      <c r="F12" s="112">
        <v>90000</v>
      </c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63500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63500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B18+B19+B20+B21</f>
        <v>846150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115</v>
      </c>
      <c r="B18" s="22">
        <v>441950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112</v>
      </c>
      <c r="B19" s="22"/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116</v>
      </c>
      <c r="B20" s="22">
        <v>242500</v>
      </c>
      <c r="C20" s="133"/>
      <c r="D20" s="120"/>
      <c r="E20" s="120"/>
      <c r="F20" s="120"/>
      <c r="G20" s="120"/>
      <c r="H20" s="134"/>
      <c r="I20" s="135"/>
    </row>
    <row r="21" spans="1:9" s="1" customFormat="1">
      <c r="A21" s="26" t="s">
        <v>124</v>
      </c>
      <c r="B21" s="22">
        <v>161700</v>
      </c>
      <c r="C21" s="133"/>
      <c r="D21" s="120"/>
      <c r="E21" s="120"/>
      <c r="F21" s="120"/>
      <c r="G21" s="120"/>
      <c r="H21" s="134"/>
      <c r="I21" s="135"/>
    </row>
    <row r="22" spans="1:9" s="192" customFormat="1">
      <c r="A22" s="103" t="s">
        <v>127</v>
      </c>
      <c r="B22" s="105"/>
      <c r="C22" s="130"/>
      <c r="D22" s="125"/>
      <c r="E22" s="125">
        <f>E23</f>
        <v>30000</v>
      </c>
      <c r="F22" s="125">
        <f>F23</f>
        <v>410000</v>
      </c>
      <c r="G22" s="125"/>
      <c r="H22" s="131"/>
      <c r="I22" s="132"/>
    </row>
    <row r="23" spans="1:9" s="1" customFormat="1">
      <c r="A23" s="21">
        <v>9221</v>
      </c>
      <c r="B23" s="22"/>
      <c r="C23" s="133"/>
      <c r="D23" s="120"/>
      <c r="E23" s="120">
        <v>30000</v>
      </c>
      <c r="F23" s="120">
        <v>410000</v>
      </c>
      <c r="G23" s="120"/>
      <c r="H23" s="134"/>
      <c r="I23" s="135"/>
    </row>
    <row r="24" spans="1:9" s="1" customFormat="1" ht="13.5" thickBot="1">
      <c r="A24" s="27"/>
      <c r="B24" s="28"/>
      <c r="C24" s="136"/>
      <c r="D24" s="137"/>
      <c r="E24" s="137"/>
      <c r="F24" s="137"/>
      <c r="G24" s="137"/>
      <c r="H24" s="138"/>
      <c r="I24" s="139"/>
    </row>
    <row r="25" spans="1:9" s="1" customFormat="1" ht="30" customHeight="1" thickBot="1">
      <c r="A25" s="32" t="s">
        <v>20</v>
      </c>
      <c r="B25" s="33">
        <f>B5+B9+B11+B13+B15+B17</f>
        <v>846150</v>
      </c>
      <c r="C25" s="140">
        <f>C5+C7+C9+C11+C13+C15+C17</f>
        <v>6424500</v>
      </c>
      <c r="D25" s="140">
        <f t="shared" ref="D25:I25" si="0">D5+D9+D11+D13+D15+D17</f>
        <v>63500</v>
      </c>
      <c r="E25" s="140">
        <f>E5+E9+E11+E13+E15+E17+E22</f>
        <v>350500</v>
      </c>
      <c r="F25" s="140">
        <f>F5+F7+F9+F11+F13+F15+F17+F22</f>
        <v>817100</v>
      </c>
      <c r="G25" s="140">
        <f t="shared" si="0"/>
        <v>4000</v>
      </c>
      <c r="H25" s="140">
        <f>H22</f>
        <v>0</v>
      </c>
      <c r="I25" s="140">
        <f t="shared" si="0"/>
        <v>0</v>
      </c>
    </row>
    <row r="26" spans="1:9" s="1" customFormat="1" ht="28.5" customHeight="1" thickBot="1">
      <c r="A26" s="32" t="s">
        <v>108</v>
      </c>
      <c r="B26" s="235">
        <f>B25+C25+D25+E25+F25+G25+H25+I25</f>
        <v>8505750</v>
      </c>
      <c r="C26" s="236"/>
      <c r="D26" s="236"/>
      <c r="E26" s="236"/>
      <c r="F26" s="236"/>
      <c r="G26" s="236"/>
      <c r="H26" s="236"/>
      <c r="I26" s="237"/>
    </row>
    <row r="27" spans="1:9" ht="13.5" thickBot="1">
      <c r="A27" s="13"/>
      <c r="B27" s="106"/>
      <c r="C27" s="13"/>
      <c r="D27" s="13"/>
      <c r="E27" s="14"/>
      <c r="F27" s="34"/>
      <c r="I27" s="17"/>
    </row>
    <row r="28" spans="1:9" ht="24" customHeight="1" thickBot="1">
      <c r="A28" s="93" t="s">
        <v>12</v>
      </c>
      <c r="B28" s="231" t="s">
        <v>113</v>
      </c>
      <c r="C28" s="232"/>
      <c r="D28" s="233"/>
      <c r="E28" s="233"/>
      <c r="F28" s="233"/>
      <c r="G28" s="233"/>
      <c r="H28" s="233"/>
      <c r="I28" s="234"/>
    </row>
    <row r="29" spans="1:9" ht="77.25" thickBot="1">
      <c r="A29" s="94" t="s">
        <v>13</v>
      </c>
      <c r="B29" s="18" t="s">
        <v>77</v>
      </c>
      <c r="C29" s="95" t="s">
        <v>78</v>
      </c>
      <c r="D29" s="19" t="s">
        <v>14</v>
      </c>
      <c r="E29" s="19" t="s">
        <v>15</v>
      </c>
      <c r="F29" s="19" t="s">
        <v>16</v>
      </c>
      <c r="G29" s="19" t="s">
        <v>17</v>
      </c>
      <c r="H29" s="19" t="s">
        <v>18</v>
      </c>
      <c r="I29" s="20" t="s">
        <v>19</v>
      </c>
    </row>
    <row r="30" spans="1:9">
      <c r="A30" s="3">
        <v>634</v>
      </c>
      <c r="B30" s="4"/>
      <c r="C30" s="4"/>
      <c r="D30" s="5"/>
      <c r="E30" s="6"/>
      <c r="F30" s="7"/>
      <c r="G30" s="7"/>
      <c r="H30" s="8"/>
      <c r="I30" s="9"/>
    </row>
    <row r="31" spans="1:9">
      <c r="A31" s="21">
        <v>636</v>
      </c>
      <c r="B31" s="96"/>
      <c r="C31" s="96">
        <v>6750000</v>
      </c>
      <c r="D31" s="23"/>
      <c r="E31" s="97"/>
      <c r="F31" s="98">
        <v>317100</v>
      </c>
      <c r="G31" s="98"/>
      <c r="H31" s="99"/>
      <c r="I31" s="100"/>
    </row>
    <row r="32" spans="1:9">
      <c r="A32" s="21">
        <v>638</v>
      </c>
      <c r="B32" s="96"/>
      <c r="C32" s="96"/>
      <c r="D32" s="23"/>
      <c r="E32" s="97"/>
      <c r="F32" s="98">
        <v>0</v>
      </c>
      <c r="G32" s="98"/>
      <c r="H32" s="99"/>
      <c r="I32" s="100"/>
    </row>
    <row r="33" spans="1:9">
      <c r="A33" s="21">
        <v>652</v>
      </c>
      <c r="B33" s="22"/>
      <c r="C33" s="22"/>
      <c r="D33" s="23"/>
      <c r="E33" s="23">
        <v>350500</v>
      </c>
      <c r="F33" s="23">
        <v>90000</v>
      </c>
      <c r="G33" s="23"/>
      <c r="H33" s="24"/>
      <c r="I33" s="25"/>
    </row>
    <row r="34" spans="1:9">
      <c r="A34" s="21">
        <v>661</v>
      </c>
      <c r="B34" s="22"/>
      <c r="C34" s="22"/>
      <c r="D34" s="23">
        <v>63500</v>
      </c>
      <c r="E34" s="23"/>
      <c r="F34" s="23"/>
      <c r="G34" s="23"/>
      <c r="H34" s="24"/>
      <c r="I34" s="25"/>
    </row>
    <row r="35" spans="1:9">
      <c r="A35" s="21">
        <v>663</v>
      </c>
      <c r="B35" s="22"/>
      <c r="C35" s="22"/>
      <c r="D35" s="23"/>
      <c r="E35" s="23"/>
      <c r="F35" s="23"/>
      <c r="G35" s="23">
        <v>4000</v>
      </c>
      <c r="H35" s="24"/>
      <c r="I35" s="25"/>
    </row>
    <row r="36" spans="1:9">
      <c r="A36" s="21">
        <v>671</v>
      </c>
      <c r="B36" s="22">
        <v>846150</v>
      </c>
      <c r="C36" s="22"/>
      <c r="D36" s="23"/>
      <c r="E36" s="23"/>
      <c r="F36" s="23"/>
      <c r="G36" s="23"/>
      <c r="H36" s="24"/>
      <c r="I36" s="25"/>
    </row>
    <row r="37" spans="1:9">
      <c r="A37" s="103" t="s">
        <v>127</v>
      </c>
      <c r="B37" s="22"/>
      <c r="C37" s="22"/>
      <c r="D37" s="23"/>
      <c r="E37" s="23"/>
      <c r="F37" s="23"/>
      <c r="G37" s="23"/>
      <c r="H37" s="24"/>
      <c r="I37" s="25"/>
    </row>
    <row r="38" spans="1:9">
      <c r="A38" s="21">
        <v>9221</v>
      </c>
      <c r="B38" s="22"/>
      <c r="C38" s="22"/>
      <c r="D38" s="23"/>
      <c r="E38" s="23"/>
      <c r="F38" s="23">
        <v>160000</v>
      </c>
      <c r="G38" s="23"/>
      <c r="H38" s="24"/>
      <c r="I38" s="25"/>
    </row>
    <row r="39" spans="1:9">
      <c r="A39" s="26"/>
      <c r="B39" s="22"/>
      <c r="C39" s="22"/>
      <c r="D39" s="23"/>
      <c r="E39" s="23"/>
      <c r="F39" s="23"/>
      <c r="G39" s="23"/>
      <c r="H39" s="24"/>
      <c r="I39" s="25"/>
    </row>
    <row r="40" spans="1:9" ht="13.5" thickBot="1">
      <c r="A40" s="27"/>
      <c r="B40" s="28"/>
      <c r="C40" s="28"/>
      <c r="D40" s="29"/>
      <c r="E40" s="29"/>
      <c r="F40" s="29"/>
      <c r="G40" s="29"/>
      <c r="H40" s="30"/>
      <c r="I40" s="31"/>
    </row>
    <row r="41" spans="1:9" s="1" customFormat="1" ht="30" customHeight="1" thickBot="1">
      <c r="A41" s="32" t="s">
        <v>20</v>
      </c>
      <c r="B41" s="33">
        <f t="shared" ref="B41:I41" si="1">SUM(B30:B36)</f>
        <v>846150</v>
      </c>
      <c r="C41" s="33">
        <f t="shared" si="1"/>
        <v>6750000</v>
      </c>
      <c r="D41" s="33">
        <f t="shared" si="1"/>
        <v>63500</v>
      </c>
      <c r="E41" s="33">
        <f t="shared" si="1"/>
        <v>350500</v>
      </c>
      <c r="F41" s="33">
        <f>SUM(F30:F40)</f>
        <v>567100</v>
      </c>
      <c r="G41" s="33">
        <f t="shared" si="1"/>
        <v>4000</v>
      </c>
      <c r="H41" s="33">
        <f>H37</f>
        <v>0</v>
      </c>
      <c r="I41" s="33">
        <f t="shared" si="1"/>
        <v>0</v>
      </c>
    </row>
    <row r="42" spans="1:9" s="1" customFormat="1" ht="28.5" customHeight="1" thickBot="1">
      <c r="A42" s="32" t="s">
        <v>109</v>
      </c>
      <c r="B42" s="235">
        <f>B41+C41+D41+E41+F41+G41+H41+I41</f>
        <v>8581250</v>
      </c>
      <c r="C42" s="236"/>
      <c r="D42" s="236"/>
      <c r="E42" s="236"/>
      <c r="F42" s="236"/>
      <c r="G42" s="236"/>
      <c r="H42" s="236"/>
      <c r="I42" s="237"/>
    </row>
    <row r="43" spans="1:9" ht="13.5" thickBot="1">
      <c r="E43" s="36"/>
      <c r="F43" s="37"/>
    </row>
    <row r="44" spans="1:9" ht="26.25" thickBot="1">
      <c r="A44" s="93" t="s">
        <v>12</v>
      </c>
      <c r="B44" s="231" t="s">
        <v>129</v>
      </c>
      <c r="C44" s="232"/>
      <c r="D44" s="233"/>
      <c r="E44" s="233"/>
      <c r="F44" s="233"/>
      <c r="G44" s="233"/>
      <c r="H44" s="233"/>
      <c r="I44" s="234"/>
    </row>
    <row r="45" spans="1:9" ht="77.25" thickBot="1">
      <c r="A45" s="94" t="s">
        <v>13</v>
      </c>
      <c r="B45" s="18" t="s">
        <v>77</v>
      </c>
      <c r="C45" s="95" t="s">
        <v>78</v>
      </c>
      <c r="D45" s="19" t="s">
        <v>14</v>
      </c>
      <c r="E45" s="19" t="s">
        <v>15</v>
      </c>
      <c r="F45" s="19" t="s">
        <v>16</v>
      </c>
      <c r="G45" s="19" t="s">
        <v>17</v>
      </c>
      <c r="H45" s="19" t="s">
        <v>18</v>
      </c>
      <c r="I45" s="20" t="s">
        <v>19</v>
      </c>
    </row>
    <row r="46" spans="1:9">
      <c r="A46" s="3">
        <v>634</v>
      </c>
      <c r="B46" s="4"/>
      <c r="C46" s="4"/>
      <c r="D46" s="5"/>
      <c r="E46" s="6"/>
      <c r="F46" s="7"/>
      <c r="G46" s="7"/>
      <c r="H46" s="8"/>
      <c r="I46" s="9"/>
    </row>
    <row r="47" spans="1:9">
      <c r="A47" s="21">
        <v>636</v>
      </c>
      <c r="B47" s="96"/>
      <c r="C47" s="96">
        <v>6881000</v>
      </c>
      <c r="D47" s="23"/>
      <c r="E47" s="97"/>
      <c r="F47" s="98">
        <v>317100</v>
      </c>
      <c r="G47" s="98"/>
      <c r="H47" s="99"/>
      <c r="I47" s="100"/>
    </row>
    <row r="48" spans="1:9">
      <c r="A48" s="21">
        <v>638</v>
      </c>
      <c r="B48" s="22"/>
      <c r="C48" s="22"/>
      <c r="D48" s="23"/>
      <c r="E48" s="23"/>
      <c r="F48" s="187">
        <v>140000</v>
      </c>
      <c r="G48" s="23"/>
      <c r="H48" s="24"/>
      <c r="I48" s="25"/>
    </row>
    <row r="49" spans="1:9">
      <c r="A49" s="21">
        <v>652</v>
      </c>
      <c r="B49" s="22"/>
      <c r="C49" s="22"/>
      <c r="D49" s="23"/>
      <c r="E49" s="23">
        <v>350500</v>
      </c>
      <c r="F49" s="23">
        <v>90000</v>
      </c>
      <c r="G49" s="23"/>
      <c r="H49" s="24"/>
      <c r="I49" s="25"/>
    </row>
    <row r="50" spans="1:9">
      <c r="A50" s="21">
        <v>661</v>
      </c>
      <c r="B50" s="22"/>
      <c r="C50" s="22"/>
      <c r="D50" s="23">
        <v>63500</v>
      </c>
      <c r="E50" s="23"/>
      <c r="F50" s="23"/>
      <c r="G50" s="23"/>
      <c r="H50" s="24"/>
      <c r="I50" s="25"/>
    </row>
    <row r="51" spans="1:9">
      <c r="A51" s="21">
        <v>663</v>
      </c>
      <c r="B51" s="22"/>
      <c r="C51" s="22"/>
      <c r="D51" s="23"/>
      <c r="E51" s="23"/>
      <c r="F51" s="23"/>
      <c r="G51" s="23">
        <v>4000</v>
      </c>
      <c r="H51" s="24"/>
      <c r="I51" s="25"/>
    </row>
    <row r="52" spans="1:9" ht="13.5" customHeight="1">
      <c r="A52" s="21">
        <v>671</v>
      </c>
      <c r="B52" s="22">
        <v>846150</v>
      </c>
      <c r="C52" s="22"/>
      <c r="D52" s="23"/>
      <c r="E52" s="23"/>
      <c r="F52" s="23"/>
      <c r="G52" s="23"/>
      <c r="H52" s="24"/>
      <c r="I52" s="25"/>
    </row>
    <row r="53" spans="1:9" ht="13.5" customHeight="1">
      <c r="A53" s="103" t="s">
        <v>127</v>
      </c>
      <c r="B53" s="22"/>
      <c r="C53" s="22"/>
      <c r="D53" s="23"/>
      <c r="E53" s="23"/>
      <c r="F53" s="23"/>
      <c r="G53" s="23"/>
      <c r="H53" s="24"/>
      <c r="I53" s="25"/>
    </row>
    <row r="54" spans="1:9" ht="13.5" customHeight="1">
      <c r="A54" s="21">
        <v>9221</v>
      </c>
      <c r="B54" s="22"/>
      <c r="C54" s="22"/>
      <c r="D54" s="23"/>
      <c r="E54" s="23"/>
      <c r="F54" s="23"/>
      <c r="G54" s="23"/>
      <c r="H54" s="24"/>
      <c r="I54" s="25"/>
    </row>
    <row r="55" spans="1:9" ht="13.5" thickBot="1">
      <c r="A55" s="27"/>
      <c r="B55" s="28"/>
      <c r="C55" s="28"/>
      <c r="D55" s="29"/>
      <c r="E55" s="29"/>
      <c r="F55" s="29"/>
      <c r="G55" s="29"/>
      <c r="H55" s="30"/>
      <c r="I55" s="31"/>
    </row>
    <row r="56" spans="1:9" s="1" customFormat="1" ht="30" customHeight="1" thickBot="1">
      <c r="A56" s="32" t="s">
        <v>20</v>
      </c>
      <c r="B56" s="33">
        <f>SUM(B46:B55)</f>
        <v>846150</v>
      </c>
      <c r="C56" s="33">
        <f t="shared" ref="C56:I56" si="2">SUM(C46:C55)</f>
        <v>6881000</v>
      </c>
      <c r="D56" s="33">
        <f t="shared" si="2"/>
        <v>63500</v>
      </c>
      <c r="E56" s="33">
        <f t="shared" si="2"/>
        <v>350500</v>
      </c>
      <c r="F56" s="33">
        <f t="shared" si="2"/>
        <v>547100</v>
      </c>
      <c r="G56" s="33">
        <f t="shared" si="2"/>
        <v>4000</v>
      </c>
      <c r="H56" s="33">
        <f t="shared" si="2"/>
        <v>0</v>
      </c>
      <c r="I56" s="33">
        <f t="shared" si="2"/>
        <v>0</v>
      </c>
    </row>
    <row r="57" spans="1:9" s="1" customFormat="1" ht="28.5" customHeight="1" thickBot="1">
      <c r="A57" s="32" t="s">
        <v>117</v>
      </c>
      <c r="B57" s="235">
        <f>B56+C56+D56+E56+F56+G56+H56+I56</f>
        <v>8692250</v>
      </c>
      <c r="C57" s="236"/>
      <c r="D57" s="236"/>
      <c r="E57" s="236"/>
      <c r="F57" s="236"/>
      <c r="G57" s="236"/>
      <c r="H57" s="236"/>
      <c r="I57" s="237"/>
    </row>
    <row r="58" spans="1:9" ht="13.5" customHeight="1">
      <c r="D58" s="38"/>
      <c r="E58" s="36"/>
      <c r="F58" s="39"/>
    </row>
    <row r="59" spans="1:9" ht="13.5" customHeight="1">
      <c r="D59" s="38"/>
      <c r="E59" s="40"/>
      <c r="F59" s="41"/>
    </row>
    <row r="60" spans="1:9" ht="13.5" customHeight="1">
      <c r="E60" s="42"/>
      <c r="F60" s="43"/>
    </row>
    <row r="61" spans="1:9" ht="13.5" customHeight="1">
      <c r="E61" s="44"/>
      <c r="F61" s="45"/>
    </row>
    <row r="62" spans="1:9" ht="13.5" customHeight="1">
      <c r="E62" s="36"/>
      <c r="F62" s="37"/>
    </row>
    <row r="63" spans="1:9" ht="28.5" customHeight="1">
      <c r="D63" s="38"/>
      <c r="E63" s="36"/>
      <c r="F63" s="46"/>
    </row>
    <row r="64" spans="1:9" ht="13.5" customHeight="1">
      <c r="D64" s="38"/>
      <c r="E64" s="36"/>
      <c r="F64" s="41"/>
    </row>
    <row r="65" spans="2:6" ht="13.5" customHeight="1">
      <c r="E65" s="36"/>
      <c r="F65" s="37"/>
    </row>
    <row r="66" spans="2:6" ht="13.5" customHeight="1">
      <c r="E66" s="36"/>
      <c r="F66" s="45"/>
    </row>
    <row r="67" spans="2:6" ht="13.5" customHeight="1">
      <c r="E67" s="36"/>
      <c r="F67" s="37"/>
    </row>
    <row r="68" spans="2:6" ht="22.5" customHeight="1">
      <c r="E68" s="36"/>
      <c r="F68" s="47"/>
    </row>
    <row r="69" spans="2:6" ht="13.5" customHeight="1">
      <c r="E69" s="42"/>
      <c r="F69" s="43"/>
    </row>
    <row r="70" spans="2:6" ht="13.5" customHeight="1">
      <c r="B70" s="38"/>
      <c r="C70" s="38"/>
      <c r="E70" s="42"/>
      <c r="F70" s="48"/>
    </row>
    <row r="71" spans="2:6" ht="13.5" customHeight="1">
      <c r="D71" s="38"/>
      <c r="E71" s="42"/>
      <c r="F71" s="49"/>
    </row>
    <row r="72" spans="2:6" ht="13.5" customHeight="1">
      <c r="D72" s="38"/>
      <c r="E72" s="44"/>
      <c r="F72" s="41"/>
    </row>
    <row r="73" spans="2:6" ht="13.5" customHeight="1">
      <c r="E73" s="36"/>
      <c r="F73" s="37"/>
    </row>
    <row r="74" spans="2:6" ht="13.5" customHeight="1">
      <c r="B74" s="38"/>
      <c r="C74" s="38"/>
      <c r="E74" s="36"/>
      <c r="F74" s="39"/>
    </row>
    <row r="75" spans="2:6" ht="13.5" customHeight="1">
      <c r="D75" s="38"/>
      <c r="E75" s="36"/>
      <c r="F75" s="48"/>
    </row>
    <row r="76" spans="2:6" ht="13.5" customHeight="1">
      <c r="D76" s="38"/>
      <c r="E76" s="44"/>
      <c r="F76" s="41"/>
    </row>
    <row r="77" spans="2:6" ht="13.5" customHeight="1">
      <c r="E77" s="42"/>
      <c r="F77" s="37"/>
    </row>
    <row r="78" spans="2:6" ht="13.5" customHeight="1">
      <c r="D78" s="38"/>
      <c r="E78" s="42"/>
      <c r="F78" s="48"/>
    </row>
    <row r="79" spans="2:6" ht="22.5" customHeight="1">
      <c r="E79" s="44"/>
      <c r="F79" s="47"/>
    </row>
    <row r="80" spans="2:6" ht="13.5" customHeight="1">
      <c r="E80" s="36"/>
      <c r="F80" s="37"/>
    </row>
    <row r="81" spans="1:6" ht="13.5" customHeight="1">
      <c r="E81" s="44"/>
      <c r="F81" s="41"/>
    </row>
    <row r="82" spans="1:6" ht="13.5" customHeight="1">
      <c r="E82" s="36"/>
      <c r="F82" s="37"/>
    </row>
    <row r="83" spans="1:6" ht="13.5" customHeight="1">
      <c r="E83" s="36"/>
      <c r="F83" s="37"/>
    </row>
    <row r="84" spans="1:6" ht="13.5" customHeight="1">
      <c r="A84" s="38"/>
      <c r="E84" s="50"/>
      <c r="F84" s="48"/>
    </row>
    <row r="85" spans="1:6" ht="13.5" customHeight="1">
      <c r="B85" s="38"/>
      <c r="C85" s="38"/>
      <c r="D85" s="38"/>
      <c r="E85" s="51"/>
      <c r="F85" s="48"/>
    </row>
    <row r="86" spans="1:6" ht="13.5" customHeight="1">
      <c r="B86" s="38"/>
      <c r="C86" s="38"/>
      <c r="D86" s="38"/>
      <c r="E86" s="51"/>
      <c r="F86" s="39"/>
    </row>
    <row r="87" spans="1:6" ht="13.5" customHeight="1">
      <c r="B87" s="38"/>
      <c r="C87" s="38"/>
      <c r="D87" s="38"/>
      <c r="E87" s="44"/>
      <c r="F87" s="45"/>
    </row>
    <row r="88" spans="1:6">
      <c r="E88" s="36"/>
      <c r="F88" s="37"/>
    </row>
    <row r="89" spans="1:6">
      <c r="B89" s="38"/>
      <c r="C89" s="38"/>
      <c r="E89" s="36"/>
      <c r="F89" s="48"/>
    </row>
    <row r="90" spans="1:6">
      <c r="D90" s="38"/>
      <c r="E90" s="36"/>
      <c r="F90" s="39"/>
    </row>
    <row r="91" spans="1:6">
      <c r="D91" s="38"/>
      <c r="E91" s="44"/>
      <c r="F91" s="41"/>
    </row>
    <row r="92" spans="1:6">
      <c r="E92" s="36"/>
      <c r="F92" s="37"/>
    </row>
    <row r="93" spans="1:6">
      <c r="E93" s="36"/>
      <c r="F93" s="37"/>
    </row>
    <row r="94" spans="1:6">
      <c r="E94" s="52"/>
      <c r="F94" s="53"/>
    </row>
    <row r="95" spans="1:6">
      <c r="E95" s="36"/>
      <c r="F95" s="37"/>
    </row>
    <row r="96" spans="1:6">
      <c r="E96" s="36"/>
      <c r="F96" s="37"/>
    </row>
    <row r="97" spans="1:6">
      <c r="E97" s="36"/>
      <c r="F97" s="37"/>
    </row>
    <row r="98" spans="1:6">
      <c r="E98" s="44"/>
      <c r="F98" s="41"/>
    </row>
    <row r="99" spans="1:6">
      <c r="E99" s="36"/>
      <c r="F99" s="37"/>
    </row>
    <row r="100" spans="1:6">
      <c r="E100" s="44"/>
      <c r="F100" s="41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>
      <c r="E104" s="36"/>
      <c r="F104" s="37"/>
    </row>
    <row r="105" spans="1:6" ht="28.5" customHeight="1">
      <c r="A105" s="54"/>
      <c r="B105" s="54"/>
      <c r="C105" s="54"/>
      <c r="D105" s="54"/>
      <c r="E105" s="55"/>
      <c r="F105" s="56"/>
    </row>
    <row r="106" spans="1:6">
      <c r="D106" s="38"/>
      <c r="E106" s="36"/>
      <c r="F106" s="39"/>
    </row>
    <row r="107" spans="1:6">
      <c r="E107" s="57"/>
      <c r="F107" s="58"/>
    </row>
    <row r="108" spans="1:6">
      <c r="E108" s="36"/>
      <c r="F108" s="37"/>
    </row>
    <row r="109" spans="1:6">
      <c r="E109" s="52"/>
      <c r="F109" s="53"/>
    </row>
    <row r="110" spans="1:6">
      <c r="E110" s="52"/>
      <c r="F110" s="53"/>
    </row>
    <row r="111" spans="1:6">
      <c r="E111" s="36"/>
      <c r="F111" s="37"/>
    </row>
    <row r="112" spans="1:6">
      <c r="E112" s="44"/>
      <c r="F112" s="41"/>
    </row>
    <row r="113" spans="4:6">
      <c r="E113" s="36"/>
      <c r="F113" s="37"/>
    </row>
    <row r="114" spans="4:6">
      <c r="E114" s="36"/>
      <c r="F114" s="37"/>
    </row>
    <row r="115" spans="4:6">
      <c r="E115" s="44"/>
      <c r="F115" s="41"/>
    </row>
    <row r="116" spans="4:6">
      <c r="E116" s="36"/>
      <c r="F116" s="37"/>
    </row>
    <row r="117" spans="4:6">
      <c r="E117" s="52"/>
      <c r="F117" s="53"/>
    </row>
    <row r="118" spans="4:6">
      <c r="E118" s="44"/>
      <c r="F118" s="58"/>
    </row>
    <row r="119" spans="4:6">
      <c r="E119" s="42"/>
      <c r="F119" s="53"/>
    </row>
    <row r="120" spans="4:6">
      <c r="E120" s="44"/>
      <c r="F120" s="41"/>
    </row>
    <row r="121" spans="4:6">
      <c r="E121" s="36"/>
      <c r="F121" s="37"/>
    </row>
    <row r="122" spans="4:6">
      <c r="D122" s="38"/>
      <c r="E122" s="36"/>
      <c r="F122" s="39"/>
    </row>
    <row r="123" spans="4:6">
      <c r="E123" s="42"/>
      <c r="F123" s="41"/>
    </row>
    <row r="124" spans="4:6">
      <c r="E124" s="42"/>
      <c r="F124" s="53"/>
    </row>
    <row r="125" spans="4:6">
      <c r="D125" s="38"/>
      <c r="E125" s="42"/>
      <c r="F125" s="59"/>
    </row>
    <row r="126" spans="4:6">
      <c r="D126" s="38"/>
      <c r="E126" s="44"/>
      <c r="F126" s="45"/>
    </row>
    <row r="127" spans="4:6">
      <c r="E127" s="36"/>
      <c r="F127" s="37"/>
    </row>
    <row r="128" spans="4:6">
      <c r="E128" s="57"/>
      <c r="F128" s="60"/>
    </row>
    <row r="129" spans="1:6" ht="11.25" customHeight="1">
      <c r="E129" s="52"/>
      <c r="F129" s="53"/>
    </row>
    <row r="130" spans="1:6" ht="24" customHeight="1">
      <c r="B130" s="38"/>
      <c r="C130" s="38"/>
      <c r="E130" s="52"/>
      <c r="F130" s="61"/>
    </row>
    <row r="131" spans="1:6" ht="15" customHeight="1">
      <c r="D131" s="38"/>
      <c r="E131" s="52"/>
      <c r="F131" s="61"/>
    </row>
    <row r="132" spans="1:6" ht="11.25" customHeight="1">
      <c r="E132" s="57"/>
      <c r="F132" s="58"/>
    </row>
    <row r="133" spans="1:6">
      <c r="E133" s="52"/>
      <c r="F133" s="53"/>
    </row>
    <row r="134" spans="1:6" ht="13.5" customHeight="1">
      <c r="B134" s="38"/>
      <c r="C134" s="38"/>
      <c r="E134" s="52"/>
      <c r="F134" s="62"/>
    </row>
    <row r="135" spans="1:6" ht="12.75" customHeight="1">
      <c r="D135" s="38"/>
      <c r="E135" s="52"/>
      <c r="F135" s="39"/>
    </row>
    <row r="136" spans="1:6" ht="12.75" customHeight="1">
      <c r="D136" s="38"/>
      <c r="E136" s="44"/>
      <c r="F136" s="45"/>
    </row>
    <row r="137" spans="1:6">
      <c r="E137" s="36"/>
      <c r="F137" s="37"/>
    </row>
    <row r="138" spans="1:6">
      <c r="D138" s="38"/>
      <c r="E138" s="36"/>
      <c r="F138" s="59"/>
    </row>
    <row r="139" spans="1:6">
      <c r="E139" s="57"/>
      <c r="F139" s="58"/>
    </row>
    <row r="140" spans="1:6">
      <c r="E140" s="52"/>
      <c r="F140" s="53"/>
    </row>
    <row r="141" spans="1:6">
      <c r="E141" s="36"/>
      <c r="F141" s="37"/>
    </row>
    <row r="142" spans="1:6" ht="19.5" customHeight="1">
      <c r="A142" s="63"/>
      <c r="B142" s="13"/>
      <c r="C142" s="13"/>
      <c r="D142" s="13"/>
      <c r="E142" s="13"/>
      <c r="F142" s="48"/>
    </row>
    <row r="143" spans="1:6" ht="15" customHeight="1">
      <c r="A143" s="38"/>
      <c r="E143" s="50"/>
      <c r="F143" s="48"/>
    </row>
    <row r="144" spans="1:6">
      <c r="A144" s="38"/>
      <c r="B144" s="38"/>
      <c r="C144" s="38"/>
      <c r="E144" s="50"/>
      <c r="F144" s="39"/>
    </row>
    <row r="145" spans="1:6">
      <c r="D145" s="38"/>
      <c r="E145" s="36"/>
      <c r="F145" s="48"/>
    </row>
    <row r="146" spans="1:6">
      <c r="E146" s="40"/>
      <c r="F146" s="41"/>
    </row>
    <row r="147" spans="1:6">
      <c r="B147" s="38"/>
      <c r="C147" s="38"/>
      <c r="E147" s="36"/>
      <c r="F147" s="39"/>
    </row>
    <row r="148" spans="1:6">
      <c r="D148" s="38"/>
      <c r="E148" s="36"/>
      <c r="F148" s="39"/>
    </row>
    <row r="149" spans="1:6">
      <c r="E149" s="44"/>
      <c r="F149" s="45"/>
    </row>
    <row r="150" spans="1:6" ht="22.5" customHeight="1">
      <c r="D150" s="38"/>
      <c r="E150" s="36"/>
      <c r="F150" s="46"/>
    </row>
    <row r="151" spans="1:6">
      <c r="E151" s="36"/>
      <c r="F151" s="45"/>
    </row>
    <row r="152" spans="1:6">
      <c r="B152" s="38"/>
      <c r="C152" s="38"/>
      <c r="E152" s="42"/>
      <c r="F152" s="48"/>
    </row>
    <row r="153" spans="1:6">
      <c r="D153" s="38"/>
      <c r="E153" s="42"/>
      <c r="F153" s="49"/>
    </row>
    <row r="154" spans="1:6">
      <c r="E154" s="44"/>
      <c r="F154" s="41"/>
    </row>
    <row r="155" spans="1:6" ht="13.5" customHeight="1">
      <c r="A155" s="38"/>
      <c r="E155" s="50"/>
      <c r="F155" s="48"/>
    </row>
    <row r="156" spans="1:6" ht="13.5" customHeight="1">
      <c r="B156" s="38"/>
      <c r="C156" s="38"/>
      <c r="E156" s="36"/>
      <c r="F156" s="48"/>
    </row>
    <row r="157" spans="1:6" ht="13.5" customHeight="1">
      <c r="D157" s="38"/>
      <c r="E157" s="36"/>
      <c r="F157" s="39"/>
    </row>
    <row r="158" spans="1:6">
      <c r="D158" s="38"/>
      <c r="E158" s="44"/>
      <c r="F158" s="41"/>
    </row>
    <row r="159" spans="1:6">
      <c r="D159" s="38"/>
      <c r="E159" s="36"/>
      <c r="F159" s="39"/>
    </row>
    <row r="160" spans="1:6">
      <c r="E160" s="57"/>
      <c r="F160" s="58"/>
    </row>
    <row r="161" spans="1:6">
      <c r="D161" s="38"/>
      <c r="E161" s="42"/>
      <c r="F161" s="59"/>
    </row>
    <row r="162" spans="1:6">
      <c r="D162" s="38"/>
      <c r="E162" s="44"/>
      <c r="F162" s="45"/>
    </row>
    <row r="163" spans="1:6">
      <c r="E163" s="57"/>
      <c r="F163" s="64"/>
    </row>
    <row r="164" spans="1:6">
      <c r="B164" s="38"/>
      <c r="C164" s="38"/>
      <c r="E164" s="52"/>
      <c r="F164" s="62"/>
    </row>
    <row r="165" spans="1:6">
      <c r="D165" s="38"/>
      <c r="E165" s="52"/>
      <c r="F165" s="39"/>
    </row>
    <row r="166" spans="1:6">
      <c r="D166" s="38"/>
      <c r="E166" s="44"/>
      <c r="F166" s="45"/>
    </row>
    <row r="167" spans="1:6">
      <c r="D167" s="38"/>
      <c r="E167" s="44"/>
      <c r="F167" s="45"/>
    </row>
    <row r="168" spans="1:6">
      <c r="E168" s="36"/>
      <c r="F168" s="37"/>
    </row>
    <row r="169" spans="1:6" s="65" customFormat="1" ht="18" customHeight="1">
      <c r="A169" s="229"/>
      <c r="B169" s="230"/>
      <c r="C169" s="230"/>
      <c r="D169" s="230"/>
      <c r="E169" s="230"/>
      <c r="F169" s="230"/>
    </row>
    <row r="170" spans="1:6" ht="28.5" customHeight="1">
      <c r="A170" s="54"/>
      <c r="B170" s="54"/>
      <c r="C170" s="54"/>
      <c r="D170" s="54"/>
      <c r="E170" s="55"/>
      <c r="F170" s="56"/>
    </row>
    <row r="172" spans="1:6" ht="15.75">
      <c r="A172" s="67"/>
      <c r="B172" s="38"/>
      <c r="C172" s="38"/>
      <c r="D172" s="38"/>
      <c r="E172" s="68"/>
      <c r="F172" s="12"/>
    </row>
    <row r="173" spans="1:6">
      <c r="A173" s="38"/>
      <c r="B173" s="38"/>
      <c r="C173" s="38"/>
      <c r="D173" s="38"/>
      <c r="E173" s="68"/>
      <c r="F173" s="12"/>
    </row>
    <row r="174" spans="1:6" ht="17.25" customHeight="1">
      <c r="A174" s="38"/>
      <c r="B174" s="38"/>
      <c r="C174" s="38"/>
      <c r="D174" s="38"/>
      <c r="E174" s="68"/>
      <c r="F174" s="12"/>
    </row>
    <row r="175" spans="1:6" ht="13.5" customHeight="1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  <c r="E176" s="68"/>
      <c r="F176" s="12"/>
    </row>
    <row r="177" spans="1:6">
      <c r="A177" s="38"/>
      <c r="B177" s="38"/>
      <c r="C177" s="38"/>
      <c r="D177" s="38"/>
    </row>
    <row r="178" spans="1:6">
      <c r="A178" s="38"/>
      <c r="B178" s="38"/>
      <c r="C178" s="38"/>
      <c r="D178" s="38"/>
      <c r="E178" s="68"/>
      <c r="F178" s="12"/>
    </row>
    <row r="179" spans="1:6">
      <c r="A179" s="38"/>
      <c r="B179" s="38"/>
      <c r="C179" s="38"/>
      <c r="D179" s="38"/>
      <c r="E179" s="68"/>
      <c r="F179" s="69"/>
    </row>
    <row r="180" spans="1:6">
      <c r="A180" s="38"/>
      <c r="B180" s="38"/>
      <c r="C180" s="38"/>
      <c r="D180" s="38"/>
      <c r="E180" s="68"/>
      <c r="F180" s="12"/>
    </row>
    <row r="181" spans="1:6" ht="22.5" customHeight="1">
      <c r="A181" s="38"/>
      <c r="B181" s="38"/>
      <c r="C181" s="38"/>
      <c r="D181" s="38"/>
      <c r="E181" s="68"/>
      <c r="F181" s="46"/>
    </row>
    <row r="182" spans="1:6" ht="22.5" customHeight="1">
      <c r="E182" s="44"/>
      <c r="F182" s="47"/>
    </row>
  </sheetData>
  <mergeCells count="8">
    <mergeCell ref="A169:F169"/>
    <mergeCell ref="B3:I3"/>
    <mergeCell ref="B57:I57"/>
    <mergeCell ref="A1:I1"/>
    <mergeCell ref="B26:I26"/>
    <mergeCell ref="B28:I28"/>
    <mergeCell ref="B42:I42"/>
    <mergeCell ref="B44:I44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6" max="8" man="1"/>
    <brk id="103" max="9" man="1"/>
    <brk id="1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4"/>
  <sheetViews>
    <sheetView tabSelected="1" workbookViewId="0">
      <pane ySplit="3" topLeftCell="A177" activePane="bottomLeft" state="frozen"/>
      <selection pane="bottomLeft" activeCell="P186" sqref="P186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6.5703125" style="2" bestFit="1" customWidth="1"/>
    <col min="7" max="7" width="8.85546875" style="2" customWidth="1"/>
    <col min="8" max="8" width="7.7109375" style="2" customWidth="1"/>
    <col min="9" max="9" width="7" style="2" customWidth="1"/>
    <col min="10" max="10" width="7.28515625" style="2" customWidth="1"/>
    <col min="11" max="11" width="9.42578125" style="2" customWidth="1"/>
    <col min="12" max="12" width="12.85546875" style="2" hidden="1" customWidth="1"/>
    <col min="13" max="13" width="10" style="2" customWidth="1"/>
    <col min="14" max="14" width="11.42578125" style="2" customWidth="1"/>
    <col min="15" max="15" width="12.85546875" style="2" hidden="1" customWidth="1"/>
    <col min="16" max="16" width="12.85546875" style="2" customWidth="1"/>
    <col min="17" max="16384" width="11.42578125" style="10"/>
  </cols>
  <sheetData>
    <row r="1" spans="1:16" ht="24" customHeight="1">
      <c r="A1" s="244" t="s">
        <v>21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6"/>
      <c r="N1" s="10"/>
      <c r="O1" s="10"/>
      <c r="P1" s="10"/>
    </row>
    <row r="2" spans="1:16" s="12" customFormat="1" ht="56.25">
      <c r="A2" s="90" t="s">
        <v>22</v>
      </c>
      <c r="B2" s="90" t="s">
        <v>23</v>
      </c>
      <c r="C2" s="11" t="s">
        <v>125</v>
      </c>
      <c r="D2" s="90" t="s">
        <v>77</v>
      </c>
      <c r="E2" s="90" t="s">
        <v>100</v>
      </c>
      <c r="F2" s="90" t="s">
        <v>14</v>
      </c>
      <c r="G2" s="90" t="s">
        <v>15</v>
      </c>
      <c r="H2" s="90" t="s">
        <v>101</v>
      </c>
      <c r="I2" s="90" t="s">
        <v>24</v>
      </c>
      <c r="J2" s="90" t="s">
        <v>102</v>
      </c>
      <c r="K2" s="11" t="s">
        <v>103</v>
      </c>
      <c r="L2" s="11"/>
      <c r="M2" s="11" t="s">
        <v>111</v>
      </c>
      <c r="N2" s="11" t="s">
        <v>114</v>
      </c>
      <c r="O2" s="11"/>
      <c r="P2" s="11" t="s">
        <v>126</v>
      </c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105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106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39" t="s">
        <v>87</v>
      </c>
      <c r="B6" s="239"/>
      <c r="C6" s="158">
        <f>SUM(D6:K6)</f>
        <v>6420500</v>
      </c>
      <c r="D6" s="158">
        <f t="shared" ref="D6:J6" si="0">D8</f>
        <v>0</v>
      </c>
      <c r="E6" s="158">
        <f t="shared" si="0"/>
        <v>6420500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>
        <f t="shared" ref="N6" si="1">N8</f>
        <v>6746000</v>
      </c>
      <c r="O6" s="158"/>
      <c r="P6" s="158">
        <f t="shared" ref="P6" si="2">P8</f>
        <v>6877000</v>
      </c>
    </row>
    <row r="7" spans="1:16" s="12" customFormat="1" ht="12.75" customHeight="1">
      <c r="A7" s="141" t="s">
        <v>82</v>
      </c>
      <c r="B7" s="159" t="s">
        <v>83</v>
      </c>
      <c r="C7" s="160">
        <f t="shared" ref="C7:C24" si="3">SUM(D7:K7)</f>
        <v>6420500</v>
      </c>
      <c r="D7" s="160">
        <f t="shared" ref="D7:J7" si="4">D8</f>
        <v>0</v>
      </c>
      <c r="E7" s="160">
        <f t="shared" si="4"/>
        <v>6420500</v>
      </c>
      <c r="F7" s="160">
        <f t="shared" si="4"/>
        <v>0</v>
      </c>
      <c r="G7" s="160">
        <f t="shared" si="4"/>
        <v>0</v>
      </c>
      <c r="H7" s="160">
        <f t="shared" si="4"/>
        <v>0</v>
      </c>
      <c r="I7" s="160">
        <f t="shared" si="4"/>
        <v>0</v>
      </c>
      <c r="J7" s="160">
        <f t="shared" si="4"/>
        <v>0</v>
      </c>
      <c r="K7" s="160"/>
      <c r="L7" s="160"/>
      <c r="M7" s="160"/>
      <c r="N7" s="160">
        <f t="shared" ref="N7" si="5">N8</f>
        <v>6746000</v>
      </c>
      <c r="O7" s="160"/>
      <c r="P7" s="160">
        <f t="shared" ref="P7" si="6">P8</f>
        <v>6877000</v>
      </c>
    </row>
    <row r="8" spans="1:16" s="12" customFormat="1">
      <c r="A8" s="144">
        <v>3</v>
      </c>
      <c r="B8" s="161" t="s">
        <v>25</v>
      </c>
      <c r="C8" s="162">
        <f t="shared" si="3"/>
        <v>6420500</v>
      </c>
      <c r="D8" s="162">
        <f t="shared" ref="D8:J8" si="7">D9+D19</f>
        <v>0</v>
      </c>
      <c r="E8" s="162">
        <f t="shared" si="7"/>
        <v>6420500</v>
      </c>
      <c r="F8" s="162">
        <f t="shared" si="7"/>
        <v>0</v>
      </c>
      <c r="G8" s="162">
        <f t="shared" si="7"/>
        <v>0</v>
      </c>
      <c r="H8" s="162">
        <f t="shared" si="7"/>
        <v>0</v>
      </c>
      <c r="I8" s="162">
        <f t="shared" si="7"/>
        <v>0</v>
      </c>
      <c r="J8" s="162">
        <f t="shared" si="7"/>
        <v>0</v>
      </c>
      <c r="K8" s="162"/>
      <c r="L8" s="162"/>
      <c r="M8" s="162"/>
      <c r="N8" s="162">
        <f t="shared" ref="N8" si="8">N9+N19</f>
        <v>6746000</v>
      </c>
      <c r="O8" s="162"/>
      <c r="P8" s="162">
        <f t="shared" ref="P8" si="9">P9+P19</f>
        <v>6877000</v>
      </c>
    </row>
    <row r="9" spans="1:16" s="12" customFormat="1">
      <c r="A9" s="147">
        <v>31</v>
      </c>
      <c r="B9" s="148" t="s">
        <v>26</v>
      </c>
      <c r="C9" s="149">
        <f t="shared" si="3"/>
        <v>6005000</v>
      </c>
      <c r="D9" s="149">
        <f>D10+D14+D16</f>
        <v>0</v>
      </c>
      <c r="E9" s="149">
        <f>E10+E14+E16</f>
        <v>6005000</v>
      </c>
      <c r="F9" s="149">
        <f t="shared" ref="F9:J9" si="10">F10+F14+F16</f>
        <v>0</v>
      </c>
      <c r="G9" s="149">
        <f t="shared" si="10"/>
        <v>0</v>
      </c>
      <c r="H9" s="149">
        <f t="shared" si="10"/>
        <v>0</v>
      </c>
      <c r="I9" s="149">
        <f t="shared" si="10"/>
        <v>0</v>
      </c>
      <c r="J9" s="149">
        <f t="shared" si="10"/>
        <v>0</v>
      </c>
      <c r="K9" s="149"/>
      <c r="L9" s="149"/>
      <c r="M9" s="149"/>
      <c r="N9" s="149">
        <v>6320000</v>
      </c>
      <c r="O9" s="149"/>
      <c r="P9" s="149">
        <v>6450000</v>
      </c>
    </row>
    <row r="10" spans="1:16">
      <c r="A10" s="150">
        <v>311</v>
      </c>
      <c r="B10" s="151" t="s">
        <v>27</v>
      </c>
      <c r="C10" s="163">
        <f t="shared" si="3"/>
        <v>4990000</v>
      </c>
      <c r="D10" s="163">
        <f t="shared" ref="D10:J10" si="11">D11+D12+D13</f>
        <v>0</v>
      </c>
      <c r="E10" s="163">
        <f t="shared" si="11"/>
        <v>4990000</v>
      </c>
      <c r="F10" s="163">
        <f t="shared" si="11"/>
        <v>0</v>
      </c>
      <c r="G10" s="163">
        <f t="shared" si="11"/>
        <v>0</v>
      </c>
      <c r="H10" s="163">
        <f t="shared" si="11"/>
        <v>0</v>
      </c>
      <c r="I10" s="163">
        <f t="shared" si="11"/>
        <v>0</v>
      </c>
      <c r="J10" s="163">
        <f t="shared" si="11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4900000</v>
      </c>
      <c r="D11" s="152">
        <v>0</v>
      </c>
      <c r="E11" s="152">
        <v>4900000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3"/>
        <v>50000</v>
      </c>
      <c r="D12" s="152">
        <v>0</v>
      </c>
      <c r="E12" s="152">
        <v>50000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3"/>
        <v>40000</v>
      </c>
      <c r="D13" s="152">
        <v>0</v>
      </c>
      <c r="E13" s="152">
        <v>40000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3"/>
        <v>175000</v>
      </c>
      <c r="D14" s="163">
        <v>0</v>
      </c>
      <c r="E14" s="163">
        <f>E15</f>
        <v>175000</v>
      </c>
      <c r="F14" s="163">
        <f t="shared" ref="F14:J14" si="12">F15</f>
        <v>0</v>
      </c>
      <c r="G14" s="163">
        <f t="shared" si="12"/>
        <v>0</v>
      </c>
      <c r="H14" s="163">
        <f t="shared" si="12"/>
        <v>0</v>
      </c>
      <c r="I14" s="163">
        <f t="shared" si="12"/>
        <v>0</v>
      </c>
      <c r="J14" s="163">
        <f t="shared" si="12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3"/>
        <v>175000</v>
      </c>
      <c r="D15" s="152">
        <v>0</v>
      </c>
      <c r="E15" s="152">
        <v>175000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3"/>
        <v>840000</v>
      </c>
      <c r="D16" s="163">
        <f t="shared" ref="D16:J16" si="13">D17+D18</f>
        <v>0</v>
      </c>
      <c r="E16" s="163">
        <f t="shared" si="13"/>
        <v>840000</v>
      </c>
      <c r="F16" s="163">
        <f t="shared" si="13"/>
        <v>0</v>
      </c>
      <c r="G16" s="163">
        <f t="shared" si="13"/>
        <v>0</v>
      </c>
      <c r="H16" s="163">
        <f t="shared" si="13"/>
        <v>0</v>
      </c>
      <c r="I16" s="163">
        <f t="shared" si="13"/>
        <v>0</v>
      </c>
      <c r="J16" s="163">
        <f t="shared" si="13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3"/>
        <v>750000</v>
      </c>
      <c r="D17" s="152">
        <v>0</v>
      </c>
      <c r="E17" s="152">
        <v>750000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3"/>
        <v>90000</v>
      </c>
      <c r="D18" s="152">
        <v>0</v>
      </c>
      <c r="E18" s="152">
        <v>90000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3"/>
        <v>415500</v>
      </c>
      <c r="D19" s="149">
        <f t="shared" ref="D19:J19" si="14">D20+D22</f>
        <v>0</v>
      </c>
      <c r="E19" s="149">
        <f t="shared" si="14"/>
        <v>415500</v>
      </c>
      <c r="F19" s="149">
        <f t="shared" si="14"/>
        <v>0</v>
      </c>
      <c r="G19" s="149">
        <f t="shared" si="14"/>
        <v>0</v>
      </c>
      <c r="H19" s="149">
        <f t="shared" si="14"/>
        <v>0</v>
      </c>
      <c r="I19" s="149">
        <f t="shared" si="14"/>
        <v>0</v>
      </c>
      <c r="J19" s="149">
        <f t="shared" si="14"/>
        <v>0</v>
      </c>
      <c r="K19" s="149"/>
      <c r="L19" s="149"/>
      <c r="M19" s="149"/>
      <c r="N19" s="149">
        <f>N22+N20</f>
        <v>426000</v>
      </c>
      <c r="O19" s="149"/>
      <c r="P19" s="149">
        <f>P20+P22</f>
        <v>427000</v>
      </c>
    </row>
    <row r="20" spans="1:16">
      <c r="A20" s="150">
        <v>321</v>
      </c>
      <c r="B20" s="151" t="s">
        <v>31</v>
      </c>
      <c r="C20" s="163">
        <f t="shared" si="3"/>
        <v>390000</v>
      </c>
      <c r="D20" s="163">
        <f t="shared" ref="D20:J20" si="15">D21</f>
        <v>0</v>
      </c>
      <c r="E20" s="163">
        <f t="shared" si="15"/>
        <v>390000</v>
      </c>
      <c r="F20" s="163">
        <f t="shared" si="15"/>
        <v>0</v>
      </c>
      <c r="G20" s="163">
        <f t="shared" si="15"/>
        <v>0</v>
      </c>
      <c r="H20" s="163">
        <f t="shared" si="15"/>
        <v>0</v>
      </c>
      <c r="I20" s="163">
        <f t="shared" si="15"/>
        <v>0</v>
      </c>
      <c r="J20" s="163">
        <f t="shared" si="15"/>
        <v>0</v>
      </c>
      <c r="K20" s="163"/>
      <c r="L20" s="163"/>
      <c r="M20" s="163"/>
      <c r="N20" s="163">
        <v>400000</v>
      </c>
      <c r="O20" s="163"/>
      <c r="P20" s="163">
        <v>400000</v>
      </c>
    </row>
    <row r="21" spans="1:16" ht="12.75" customHeight="1">
      <c r="A21" s="153">
        <v>3212</v>
      </c>
      <c r="B21" s="154" t="s">
        <v>50</v>
      </c>
      <c r="C21" s="152">
        <f t="shared" si="3"/>
        <v>390000</v>
      </c>
      <c r="D21" s="152">
        <v>0</v>
      </c>
      <c r="E21" s="152">
        <v>390000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3"/>
        <v>25500</v>
      </c>
      <c r="D22" s="152">
        <v>0</v>
      </c>
      <c r="E22" s="163">
        <f>E23</f>
        <v>25500</v>
      </c>
      <c r="F22" s="163">
        <f t="shared" ref="F22:J22" si="16">F23</f>
        <v>0</v>
      </c>
      <c r="G22" s="163">
        <f t="shared" si="16"/>
        <v>0</v>
      </c>
      <c r="H22" s="163">
        <f t="shared" si="16"/>
        <v>0</v>
      </c>
      <c r="I22" s="163">
        <f t="shared" si="16"/>
        <v>0</v>
      </c>
      <c r="J22" s="163">
        <f t="shared" si="16"/>
        <v>0</v>
      </c>
      <c r="K22" s="163"/>
      <c r="L22" s="163"/>
      <c r="M22" s="163"/>
      <c r="N22" s="163">
        <v>26000</v>
      </c>
      <c r="O22" s="163"/>
      <c r="P22" s="163">
        <v>27000</v>
      </c>
    </row>
    <row r="23" spans="1:16" ht="12.75" customHeight="1">
      <c r="A23" s="153">
        <v>3295</v>
      </c>
      <c r="B23" s="154" t="s">
        <v>71</v>
      </c>
      <c r="C23" s="152">
        <v>25500</v>
      </c>
      <c r="D23" s="152">
        <v>0</v>
      </c>
      <c r="E23" s="152">
        <v>25500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3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40" t="s">
        <v>93</v>
      </c>
      <c r="B25" s="240"/>
      <c r="C25" s="164">
        <f>SUM(D25:K25)</f>
        <v>587002</v>
      </c>
      <c r="D25" s="164">
        <f>D26+D59</f>
        <v>441950</v>
      </c>
      <c r="E25" s="164">
        <f t="shared" ref="E25:J25" si="17">E27</f>
        <v>0</v>
      </c>
      <c r="F25" s="164">
        <f t="shared" si="17"/>
        <v>45452</v>
      </c>
      <c r="G25" s="164">
        <f t="shared" si="17"/>
        <v>47500</v>
      </c>
      <c r="H25" s="164">
        <f t="shared" si="17"/>
        <v>48100</v>
      </c>
      <c r="I25" s="164">
        <f t="shared" si="17"/>
        <v>4000</v>
      </c>
      <c r="J25" s="164">
        <f t="shared" si="17"/>
        <v>0</v>
      </c>
      <c r="K25" s="164"/>
      <c r="L25" s="164"/>
      <c r="M25" s="164"/>
      <c r="N25" s="164">
        <f>N26+N59</f>
        <v>587002</v>
      </c>
      <c r="O25" s="164"/>
      <c r="P25" s="164">
        <f>P26+P59</f>
        <v>587002</v>
      </c>
    </row>
    <row r="26" spans="1:16">
      <c r="A26" s="242" t="s">
        <v>97</v>
      </c>
      <c r="B26" s="242"/>
      <c r="C26" s="143">
        <f t="shared" ref="C26:C58" si="18">SUM(D26:K26)</f>
        <v>494842</v>
      </c>
      <c r="D26" s="143">
        <f t="shared" ref="D26:J26" si="19">D27</f>
        <v>349790</v>
      </c>
      <c r="E26" s="143">
        <f t="shared" si="19"/>
        <v>0</v>
      </c>
      <c r="F26" s="143">
        <f t="shared" si="19"/>
        <v>45452</v>
      </c>
      <c r="G26" s="143">
        <f t="shared" si="19"/>
        <v>47500</v>
      </c>
      <c r="H26" s="143">
        <f t="shared" si="19"/>
        <v>48100</v>
      </c>
      <c r="I26" s="143">
        <f t="shared" si="19"/>
        <v>4000</v>
      </c>
      <c r="J26" s="143">
        <f t="shared" si="19"/>
        <v>0</v>
      </c>
      <c r="K26" s="143"/>
      <c r="L26" s="143"/>
      <c r="M26" s="143"/>
      <c r="N26" s="143">
        <f>N27</f>
        <v>494842</v>
      </c>
      <c r="O26" s="143"/>
      <c r="P26" s="143">
        <f>P27</f>
        <v>494842</v>
      </c>
    </row>
    <row r="27" spans="1:16">
      <c r="A27" s="144">
        <v>3</v>
      </c>
      <c r="B27" s="145" t="s">
        <v>25</v>
      </c>
      <c r="C27" s="146">
        <f t="shared" si="18"/>
        <v>494842</v>
      </c>
      <c r="D27" s="146">
        <f t="shared" ref="D27:J27" si="20">D28+D56</f>
        <v>349790</v>
      </c>
      <c r="E27" s="146">
        <f t="shared" si="20"/>
        <v>0</v>
      </c>
      <c r="F27" s="146">
        <f t="shared" si="20"/>
        <v>45452</v>
      </c>
      <c r="G27" s="146">
        <f t="shared" si="20"/>
        <v>47500</v>
      </c>
      <c r="H27" s="146">
        <f t="shared" si="20"/>
        <v>48100</v>
      </c>
      <c r="I27" s="146">
        <f t="shared" si="20"/>
        <v>4000</v>
      </c>
      <c r="J27" s="146">
        <f t="shared" si="20"/>
        <v>0</v>
      </c>
      <c r="K27" s="146"/>
      <c r="L27" s="146"/>
      <c r="M27" s="146"/>
      <c r="N27" s="146">
        <f>N28+N56</f>
        <v>494842</v>
      </c>
      <c r="O27" s="146"/>
      <c r="P27" s="146">
        <f>P28+P56</f>
        <v>494842</v>
      </c>
    </row>
    <row r="28" spans="1:16" s="12" customFormat="1">
      <c r="A28" s="147">
        <v>32</v>
      </c>
      <c r="B28" s="148" t="s">
        <v>30</v>
      </c>
      <c r="C28" s="149">
        <f t="shared" si="18"/>
        <v>490642</v>
      </c>
      <c r="D28" s="149">
        <f>D29+D33+D38+D47+D49+D67</f>
        <v>345590</v>
      </c>
      <c r="E28" s="149">
        <f t="shared" ref="E28:J28" si="21">E29+E33+E38+E47+E49</f>
        <v>0</v>
      </c>
      <c r="F28" s="149">
        <f t="shared" si="21"/>
        <v>45452</v>
      </c>
      <c r="G28" s="149">
        <f t="shared" si="21"/>
        <v>47500</v>
      </c>
      <c r="H28" s="149">
        <f t="shared" si="21"/>
        <v>48100</v>
      </c>
      <c r="I28" s="149">
        <f t="shared" si="21"/>
        <v>4000</v>
      </c>
      <c r="J28" s="149">
        <f t="shared" si="21"/>
        <v>0</v>
      </c>
      <c r="K28" s="149"/>
      <c r="L28" s="149"/>
      <c r="M28" s="149"/>
      <c r="N28" s="149">
        <v>490642</v>
      </c>
      <c r="O28" s="149"/>
      <c r="P28" s="149">
        <v>490642</v>
      </c>
    </row>
    <row r="29" spans="1:16">
      <c r="A29" s="150">
        <v>321</v>
      </c>
      <c r="B29" s="151" t="s">
        <v>31</v>
      </c>
      <c r="C29" s="163">
        <f t="shared" si="18"/>
        <v>48000</v>
      </c>
      <c r="D29" s="163">
        <f t="shared" ref="D29:K29" si="22">D30+D31+D32</f>
        <v>28000</v>
      </c>
      <c r="E29" s="163">
        <f t="shared" si="22"/>
        <v>0</v>
      </c>
      <c r="F29" s="163">
        <f t="shared" si="22"/>
        <v>20000</v>
      </c>
      <c r="G29" s="163">
        <f t="shared" si="22"/>
        <v>0</v>
      </c>
      <c r="H29" s="163">
        <f t="shared" si="22"/>
        <v>0</v>
      </c>
      <c r="I29" s="163">
        <f t="shared" si="22"/>
        <v>0</v>
      </c>
      <c r="J29" s="163">
        <f t="shared" si="22"/>
        <v>0</v>
      </c>
      <c r="K29" s="163">
        <f t="shared" si="22"/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8"/>
        <v>40000</v>
      </c>
      <c r="D30" s="152">
        <v>20000</v>
      </c>
      <c r="E30" s="152"/>
      <c r="F30" s="152">
        <v>20000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8"/>
        <v>5000</v>
      </c>
      <c r="D31" s="152">
        <v>5000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8"/>
        <v>3000</v>
      </c>
      <c r="D32" s="152">
        <v>3000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8"/>
        <v>229292</v>
      </c>
      <c r="D33" s="163">
        <f>SUM(D34:D37)</f>
        <v>209840</v>
      </c>
      <c r="E33" s="163">
        <f t="shared" ref="E33:K33" si="23">SUM(E34:E37)</f>
        <v>0</v>
      </c>
      <c r="F33" s="163">
        <f t="shared" si="23"/>
        <v>19452</v>
      </c>
      <c r="G33" s="163">
        <f t="shared" si="23"/>
        <v>0</v>
      </c>
      <c r="H33" s="163">
        <f t="shared" si="23"/>
        <v>0</v>
      </c>
      <c r="I33" s="163">
        <f t="shared" si="23"/>
        <v>0</v>
      </c>
      <c r="J33" s="163">
        <f t="shared" si="23"/>
        <v>0</v>
      </c>
      <c r="K33" s="163">
        <f t="shared" si="23"/>
        <v>0</v>
      </c>
      <c r="L33" s="163"/>
      <c r="M33" s="163"/>
      <c r="N33" s="163">
        <f t="shared" ref="N33" si="24">SUM(N34:N37)</f>
        <v>0</v>
      </c>
      <c r="O33" s="163"/>
      <c r="P33" s="163"/>
    </row>
    <row r="34" spans="1:16" ht="12.75" customHeight="1">
      <c r="A34" s="153">
        <v>3221</v>
      </c>
      <c r="B34" s="154" t="s">
        <v>53</v>
      </c>
      <c r="C34" s="152">
        <f t="shared" si="18"/>
        <v>37840</v>
      </c>
      <c r="D34" s="152">
        <v>35840</v>
      </c>
      <c r="E34" s="152"/>
      <c r="F34" s="152">
        <v>2000</v>
      </c>
      <c r="G34" s="152"/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>
        <v>183500</v>
      </c>
      <c r="D35" s="152">
        <v>170000</v>
      </c>
      <c r="E35" s="152"/>
      <c r="F35" s="152">
        <v>13000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>
        <f t="shared" si="18"/>
        <v>4452</v>
      </c>
      <c r="D36" s="152">
        <v>2000</v>
      </c>
      <c r="E36" s="152"/>
      <c r="F36" s="152">
        <v>2452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>
        <f t="shared" si="18"/>
        <v>4000</v>
      </c>
      <c r="D37" s="152">
        <v>2000</v>
      </c>
      <c r="E37" s="152"/>
      <c r="F37" s="152">
        <v>2000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8"/>
        <v>177150</v>
      </c>
      <c r="D38" s="163">
        <f t="shared" ref="D38:J38" si="25">SUM(D39:D46)</f>
        <v>87050</v>
      </c>
      <c r="E38" s="163">
        <f t="shared" si="25"/>
        <v>0</v>
      </c>
      <c r="F38" s="163">
        <f t="shared" si="25"/>
        <v>0</v>
      </c>
      <c r="G38" s="163">
        <f t="shared" si="25"/>
        <v>38000</v>
      </c>
      <c r="H38" s="163">
        <f t="shared" si="25"/>
        <v>48100</v>
      </c>
      <c r="I38" s="163">
        <f t="shared" si="25"/>
        <v>4000</v>
      </c>
      <c r="J38" s="163">
        <f t="shared" si="25"/>
        <v>0</v>
      </c>
      <c r="K38" s="163"/>
      <c r="L38" s="163"/>
      <c r="M38" s="163"/>
      <c r="N38" s="163"/>
      <c r="O38" s="163"/>
      <c r="P38" s="163"/>
    </row>
    <row r="39" spans="1:16" ht="12.75" customHeight="1">
      <c r="A39" s="153">
        <v>3231</v>
      </c>
      <c r="B39" s="154" t="s">
        <v>59</v>
      </c>
      <c r="C39" s="152">
        <f t="shared" si="18"/>
        <v>92350</v>
      </c>
      <c r="D39" s="152">
        <v>20000</v>
      </c>
      <c r="E39" s="152"/>
      <c r="F39" s="152"/>
      <c r="G39" s="152">
        <v>35000</v>
      </c>
      <c r="H39" s="152">
        <v>37350</v>
      </c>
      <c r="I39" s="152"/>
      <c r="J39" s="152"/>
      <c r="K39" s="152"/>
      <c r="L39" s="152"/>
      <c r="M39" s="152"/>
      <c r="N39" s="152"/>
      <c r="O39" s="152"/>
      <c r="P39" s="152"/>
    </row>
    <row r="40" spans="1:16" ht="12.75" customHeight="1">
      <c r="A40" s="153">
        <v>3233</v>
      </c>
      <c r="B40" s="154" t="s">
        <v>84</v>
      </c>
      <c r="C40" s="152">
        <f t="shared" si="18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>
        <f t="shared" si="18"/>
        <v>34000</v>
      </c>
      <c r="D41" s="152">
        <v>34000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92</v>
      </c>
      <c r="C42" s="152">
        <f t="shared" si="18"/>
        <v>4000</v>
      </c>
      <c r="D42" s="152">
        <v>4000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>
        <f t="shared" si="18"/>
        <v>20750</v>
      </c>
      <c r="D43" s="152">
        <v>20000</v>
      </c>
      <c r="E43" s="152"/>
      <c r="F43" s="152"/>
      <c r="G43" s="152">
        <v>0</v>
      </c>
      <c r="H43" s="152">
        <v>750</v>
      </c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>
        <f t="shared" si="18"/>
        <v>10500</v>
      </c>
      <c r="D44" s="152">
        <v>500</v>
      </c>
      <c r="E44" s="152"/>
      <c r="F44" s="152"/>
      <c r="G44" s="152"/>
      <c r="H44" s="152">
        <v>10000</v>
      </c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>
        <f t="shared" si="18"/>
        <v>6550</v>
      </c>
      <c r="D45" s="152">
        <v>6550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>
        <f t="shared" si="18"/>
        <v>9000</v>
      </c>
      <c r="D46" s="152">
        <v>2000</v>
      </c>
      <c r="E46" s="152"/>
      <c r="F46" s="152"/>
      <c r="G46" s="152">
        <v>3000</v>
      </c>
      <c r="H46" s="152"/>
      <c r="I46" s="152">
        <v>4000</v>
      </c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8"/>
        <v>0</v>
      </c>
      <c r="D47" s="163">
        <f t="shared" ref="D47:J47" si="26">D48</f>
        <v>0</v>
      </c>
      <c r="E47" s="163">
        <f t="shared" si="26"/>
        <v>0</v>
      </c>
      <c r="F47" s="163">
        <f t="shared" si="26"/>
        <v>0</v>
      </c>
      <c r="G47" s="163">
        <f t="shared" si="26"/>
        <v>0</v>
      </c>
      <c r="H47" s="163">
        <f t="shared" si="26"/>
        <v>0</v>
      </c>
      <c r="I47" s="163">
        <f t="shared" si="26"/>
        <v>0</v>
      </c>
      <c r="J47" s="163">
        <f t="shared" si="26"/>
        <v>0</v>
      </c>
      <c r="K47" s="163">
        <v>0</v>
      </c>
      <c r="L47" s="163"/>
      <c r="M47" s="163"/>
      <c r="N47" s="163">
        <v>0</v>
      </c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8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8"/>
        <v>36200</v>
      </c>
      <c r="D49" s="163">
        <f t="shared" ref="D49:J49" si="27">SUM(D50:D55)</f>
        <v>20700</v>
      </c>
      <c r="E49" s="163">
        <f t="shared" si="27"/>
        <v>0</v>
      </c>
      <c r="F49" s="163">
        <f t="shared" si="27"/>
        <v>6000</v>
      </c>
      <c r="G49" s="163">
        <f t="shared" si="27"/>
        <v>9500</v>
      </c>
      <c r="H49" s="163">
        <f t="shared" si="27"/>
        <v>0</v>
      </c>
      <c r="I49" s="163">
        <f t="shared" si="27"/>
        <v>0</v>
      </c>
      <c r="J49" s="163">
        <f t="shared" si="27"/>
        <v>0</v>
      </c>
      <c r="K49" s="163">
        <v>0</v>
      </c>
      <c r="L49" s="163"/>
      <c r="M49" s="163"/>
      <c r="N49" s="163">
        <v>0</v>
      </c>
      <c r="O49" s="163"/>
      <c r="P49" s="163"/>
    </row>
    <row r="50" spans="1:16" ht="12.75" customHeight="1">
      <c r="A50" s="153">
        <v>3292</v>
      </c>
      <c r="B50" s="154" t="s">
        <v>68</v>
      </c>
      <c r="C50" s="152">
        <f t="shared" si="18"/>
        <v>27300</v>
      </c>
      <c r="D50" s="152">
        <v>17800</v>
      </c>
      <c r="E50" s="152"/>
      <c r="F50" s="152"/>
      <c r="G50" s="152">
        <v>9500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>
        <f t="shared" si="18"/>
        <v>2000</v>
      </c>
      <c r="D51" s="152"/>
      <c r="E51" s="152"/>
      <c r="F51" s="152">
        <v>2000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>
        <f t="shared" si="18"/>
        <v>900</v>
      </c>
      <c r="D52" s="152">
        <v>900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>
        <f t="shared" si="18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110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>
        <f t="shared" si="18"/>
        <v>6000</v>
      </c>
      <c r="D55" s="152">
        <v>2000</v>
      </c>
      <c r="E55" s="152"/>
      <c r="F55" s="152">
        <v>4000</v>
      </c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8"/>
        <v>4200</v>
      </c>
      <c r="D56" s="149">
        <f t="shared" ref="D56:J56" si="28">D57</f>
        <v>4200</v>
      </c>
      <c r="E56" s="149">
        <f t="shared" si="28"/>
        <v>0</v>
      </c>
      <c r="F56" s="149">
        <f t="shared" si="28"/>
        <v>0</v>
      </c>
      <c r="G56" s="149">
        <f t="shared" si="28"/>
        <v>0</v>
      </c>
      <c r="H56" s="149">
        <f t="shared" si="28"/>
        <v>0</v>
      </c>
      <c r="I56" s="149">
        <f t="shared" si="28"/>
        <v>0</v>
      </c>
      <c r="J56" s="149">
        <f t="shared" si="28"/>
        <v>0</v>
      </c>
      <c r="K56" s="149">
        <v>0</v>
      </c>
      <c r="L56" s="149"/>
      <c r="M56" s="149"/>
      <c r="N56" s="149">
        <f t="shared" ref="N56" si="29">N57</f>
        <v>4200</v>
      </c>
      <c r="O56" s="149"/>
      <c r="P56" s="149">
        <f t="shared" ref="P56" si="30">P57</f>
        <v>4200</v>
      </c>
    </row>
    <row r="57" spans="1:16" ht="12.75" customHeight="1">
      <c r="A57" s="150">
        <v>343</v>
      </c>
      <c r="B57" s="151" t="s">
        <v>36</v>
      </c>
      <c r="C57" s="163">
        <f t="shared" si="18"/>
        <v>4200</v>
      </c>
      <c r="D57" s="163">
        <f t="shared" ref="D57:J57" si="31">D58</f>
        <v>4200</v>
      </c>
      <c r="E57" s="163">
        <f t="shared" si="31"/>
        <v>0</v>
      </c>
      <c r="F57" s="163">
        <f t="shared" si="31"/>
        <v>0</v>
      </c>
      <c r="G57" s="163">
        <f t="shared" si="31"/>
        <v>0</v>
      </c>
      <c r="H57" s="163">
        <f t="shared" si="31"/>
        <v>0</v>
      </c>
      <c r="I57" s="163">
        <f t="shared" si="31"/>
        <v>0</v>
      </c>
      <c r="J57" s="163">
        <f t="shared" si="31"/>
        <v>0</v>
      </c>
      <c r="K57" s="163">
        <v>0</v>
      </c>
      <c r="L57" s="163"/>
      <c r="M57" s="163"/>
      <c r="N57" s="163">
        <v>4200</v>
      </c>
      <c r="O57" s="163"/>
      <c r="P57" s="163">
        <v>4200</v>
      </c>
    </row>
    <row r="58" spans="1:16" ht="12.75" customHeight="1">
      <c r="A58" s="153">
        <v>3431</v>
      </c>
      <c r="B58" s="154" t="s">
        <v>72</v>
      </c>
      <c r="C58" s="152">
        <f t="shared" si="18"/>
        <v>4200</v>
      </c>
      <c r="D58" s="152">
        <v>4200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98</v>
      </c>
      <c r="B59" s="142"/>
      <c r="C59" s="143">
        <f>SUM(D59:K59)</f>
        <v>92160</v>
      </c>
      <c r="D59" s="143">
        <f>D60</f>
        <v>92160</v>
      </c>
      <c r="E59" s="143">
        <f t="shared" ref="E59:K60" si="32">E60</f>
        <v>0</v>
      </c>
      <c r="F59" s="143">
        <f t="shared" si="32"/>
        <v>0</v>
      </c>
      <c r="G59" s="143">
        <f t="shared" si="32"/>
        <v>0</v>
      </c>
      <c r="H59" s="143">
        <f t="shared" si="32"/>
        <v>0</v>
      </c>
      <c r="I59" s="143">
        <f t="shared" si="32"/>
        <v>0</v>
      </c>
      <c r="J59" s="143">
        <f t="shared" si="32"/>
        <v>0</v>
      </c>
      <c r="K59" s="143">
        <f t="shared" si="32"/>
        <v>0</v>
      </c>
      <c r="L59" s="143"/>
      <c r="M59" s="143"/>
      <c r="N59" s="143">
        <f>N60</f>
        <v>92160</v>
      </c>
      <c r="O59" s="143"/>
      <c r="P59" s="143">
        <f>P60</f>
        <v>92160</v>
      </c>
    </row>
    <row r="60" spans="1:16" s="12" customFormat="1">
      <c r="A60" s="144">
        <v>3</v>
      </c>
      <c r="B60" s="145" t="s">
        <v>25</v>
      </c>
      <c r="C60" s="146">
        <f t="shared" ref="C60:C66" si="33">SUM(D60:K60)</f>
        <v>92160</v>
      </c>
      <c r="D60" s="146">
        <f>D61</f>
        <v>92160</v>
      </c>
      <c r="E60" s="146">
        <f t="shared" si="32"/>
        <v>0</v>
      </c>
      <c r="F60" s="146">
        <f t="shared" si="32"/>
        <v>0</v>
      </c>
      <c r="G60" s="146">
        <f t="shared" si="32"/>
        <v>0</v>
      </c>
      <c r="H60" s="146">
        <f t="shared" si="32"/>
        <v>0</v>
      </c>
      <c r="I60" s="146">
        <f t="shared" si="32"/>
        <v>0</v>
      </c>
      <c r="J60" s="146">
        <f t="shared" si="32"/>
        <v>0</v>
      </c>
      <c r="K60" s="146">
        <f t="shared" si="32"/>
        <v>0</v>
      </c>
      <c r="L60" s="146"/>
      <c r="M60" s="146"/>
      <c r="N60" s="146">
        <f t="shared" ref="N60:P60" si="34">N61</f>
        <v>92160</v>
      </c>
      <c r="O60" s="146"/>
      <c r="P60" s="146">
        <f t="shared" si="34"/>
        <v>92160</v>
      </c>
    </row>
    <row r="61" spans="1:16" s="12" customFormat="1">
      <c r="A61" s="147">
        <v>32</v>
      </c>
      <c r="B61" s="148" t="s">
        <v>30</v>
      </c>
      <c r="C61" s="149">
        <f t="shared" si="33"/>
        <v>92160</v>
      </c>
      <c r="D61" s="149">
        <f>D62+D64</f>
        <v>92160</v>
      </c>
      <c r="E61" s="149">
        <f t="shared" ref="E61:K61" si="35">E62+E64</f>
        <v>0</v>
      </c>
      <c r="F61" s="149">
        <f t="shared" si="35"/>
        <v>0</v>
      </c>
      <c r="G61" s="149">
        <f t="shared" si="35"/>
        <v>0</v>
      </c>
      <c r="H61" s="149">
        <f t="shared" si="35"/>
        <v>0</v>
      </c>
      <c r="I61" s="149">
        <f t="shared" si="35"/>
        <v>0</v>
      </c>
      <c r="J61" s="149">
        <f t="shared" si="35"/>
        <v>0</v>
      </c>
      <c r="K61" s="149">
        <f t="shared" si="35"/>
        <v>0</v>
      </c>
      <c r="L61" s="149"/>
      <c r="M61" s="149"/>
      <c r="N61" s="149">
        <v>92160</v>
      </c>
      <c r="O61" s="149"/>
      <c r="P61" s="149">
        <v>92160</v>
      </c>
    </row>
    <row r="62" spans="1:16" s="12" customFormat="1" ht="12.75" customHeight="1">
      <c r="A62" s="150">
        <v>322</v>
      </c>
      <c r="B62" s="151" t="s">
        <v>32</v>
      </c>
      <c r="C62" s="163">
        <f t="shared" si="33"/>
        <v>24460</v>
      </c>
      <c r="D62" s="163">
        <f>D63</f>
        <v>24460</v>
      </c>
      <c r="E62" s="163">
        <f t="shared" ref="E62:K62" si="36">E63</f>
        <v>0</v>
      </c>
      <c r="F62" s="163">
        <f t="shared" si="36"/>
        <v>0</v>
      </c>
      <c r="G62" s="163">
        <f t="shared" si="36"/>
        <v>0</v>
      </c>
      <c r="H62" s="163">
        <f t="shared" si="36"/>
        <v>0</v>
      </c>
      <c r="I62" s="163">
        <f t="shared" si="36"/>
        <v>0</v>
      </c>
      <c r="J62" s="163">
        <f t="shared" si="36"/>
        <v>0</v>
      </c>
      <c r="K62" s="163">
        <f t="shared" si="36"/>
        <v>0</v>
      </c>
      <c r="L62" s="163"/>
      <c r="M62" s="163"/>
      <c r="N62" s="163">
        <f t="shared" ref="N62" si="37">N63</f>
        <v>0</v>
      </c>
      <c r="O62" s="163"/>
      <c r="P62" s="163"/>
    </row>
    <row r="63" spans="1:16" ht="12.75" customHeight="1">
      <c r="A63" s="153">
        <v>3224</v>
      </c>
      <c r="B63" s="154" t="s">
        <v>56</v>
      </c>
      <c r="C63" s="152">
        <f>SUM(D63:K63)</f>
        <v>24460</v>
      </c>
      <c r="D63" s="152">
        <v>24460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33"/>
        <v>67700</v>
      </c>
      <c r="D64" s="163">
        <f>D65+D66</f>
        <v>67700</v>
      </c>
      <c r="E64" s="163">
        <f t="shared" ref="E64:K64" si="38">E65+E66</f>
        <v>0</v>
      </c>
      <c r="F64" s="163">
        <f t="shared" si="38"/>
        <v>0</v>
      </c>
      <c r="G64" s="163">
        <f t="shared" si="38"/>
        <v>0</v>
      </c>
      <c r="H64" s="163">
        <f t="shared" si="38"/>
        <v>0</v>
      </c>
      <c r="I64" s="163">
        <f t="shared" si="38"/>
        <v>0</v>
      </c>
      <c r="J64" s="163">
        <f t="shared" si="38"/>
        <v>0</v>
      </c>
      <c r="K64" s="163">
        <f t="shared" si="38"/>
        <v>0</v>
      </c>
      <c r="L64" s="163"/>
      <c r="M64" s="163"/>
      <c r="N64" s="163">
        <f t="shared" ref="N64" si="39">N65+N66</f>
        <v>0</v>
      </c>
      <c r="O64" s="163"/>
      <c r="P64" s="163"/>
    </row>
    <row r="65" spans="1:16" ht="12.75" customHeight="1">
      <c r="A65" s="153">
        <v>3232</v>
      </c>
      <c r="B65" s="154" t="s">
        <v>60</v>
      </c>
      <c r="C65" s="152">
        <f t="shared" si="33"/>
        <v>55000</v>
      </c>
      <c r="D65" s="152">
        <v>55000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>
        <f t="shared" si="33"/>
        <v>12700</v>
      </c>
      <c r="D66" s="152">
        <v>12700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52"/>
      <c r="B67" s="25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40" t="s">
        <v>89</v>
      </c>
      <c r="B71" s="240"/>
      <c r="C71" s="158">
        <f>SUM(D71:K71)</f>
        <v>0</v>
      </c>
      <c r="D71" s="158">
        <f t="shared" ref="D71:J71" si="40">D72</f>
        <v>0</v>
      </c>
      <c r="E71" s="158">
        <f t="shared" si="40"/>
        <v>0</v>
      </c>
      <c r="F71" s="158">
        <f t="shared" si="40"/>
        <v>0</v>
      </c>
      <c r="G71" s="158">
        <f t="shared" si="40"/>
        <v>0</v>
      </c>
      <c r="H71" s="158">
        <f t="shared" si="40"/>
        <v>0</v>
      </c>
      <c r="I71" s="158">
        <f t="shared" si="40"/>
        <v>0</v>
      </c>
      <c r="J71" s="158">
        <f t="shared" si="40"/>
        <v>0</v>
      </c>
      <c r="K71" s="158">
        <v>0</v>
      </c>
      <c r="L71" s="158"/>
      <c r="M71" s="158"/>
      <c r="N71" s="158">
        <v>0</v>
      </c>
      <c r="O71" s="158"/>
      <c r="P71" s="158"/>
    </row>
    <row r="72" spans="1:16" ht="26.25" customHeight="1">
      <c r="A72" s="251"/>
      <c r="B72" s="251"/>
      <c r="C72" s="160">
        <f t="shared" ref="C72:C77" si="41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>
        <v>0</v>
      </c>
      <c r="O72" s="160"/>
      <c r="P72" s="160"/>
    </row>
    <row r="73" spans="1:16" ht="25.5">
      <c r="A73" s="144">
        <v>4</v>
      </c>
      <c r="B73" s="161" t="s">
        <v>38</v>
      </c>
      <c r="C73" s="162">
        <f t="shared" si="41"/>
        <v>0</v>
      </c>
      <c r="D73" s="162">
        <f t="shared" ref="D73:J73" si="42">D74</f>
        <v>0</v>
      </c>
      <c r="E73" s="162">
        <f t="shared" si="42"/>
        <v>0</v>
      </c>
      <c r="F73" s="162">
        <f t="shared" si="42"/>
        <v>0</v>
      </c>
      <c r="G73" s="162">
        <f t="shared" si="42"/>
        <v>0</v>
      </c>
      <c r="H73" s="162">
        <f t="shared" si="42"/>
        <v>0</v>
      </c>
      <c r="I73" s="162">
        <f t="shared" si="42"/>
        <v>0</v>
      </c>
      <c r="J73" s="162">
        <f t="shared" si="42"/>
        <v>0</v>
      </c>
      <c r="K73" s="162">
        <v>0</v>
      </c>
      <c r="L73" s="162"/>
      <c r="M73" s="162"/>
      <c r="N73" s="162">
        <v>0</v>
      </c>
      <c r="O73" s="162"/>
      <c r="P73" s="162"/>
    </row>
    <row r="74" spans="1:16" ht="25.5">
      <c r="A74" s="147">
        <v>45</v>
      </c>
      <c r="B74" s="148" t="s">
        <v>80</v>
      </c>
      <c r="C74" s="149">
        <f t="shared" si="41"/>
        <v>0</v>
      </c>
      <c r="D74" s="149">
        <f t="shared" ref="D74:J74" si="43">D75</f>
        <v>0</v>
      </c>
      <c r="E74" s="149">
        <f t="shared" si="43"/>
        <v>0</v>
      </c>
      <c r="F74" s="149">
        <f t="shared" si="43"/>
        <v>0</v>
      </c>
      <c r="G74" s="149">
        <f t="shared" si="43"/>
        <v>0</v>
      </c>
      <c r="H74" s="149">
        <f t="shared" si="43"/>
        <v>0</v>
      </c>
      <c r="I74" s="149">
        <f t="shared" si="43"/>
        <v>0</v>
      </c>
      <c r="J74" s="149">
        <f t="shared" si="43"/>
        <v>0</v>
      </c>
      <c r="K74" s="149">
        <v>0</v>
      </c>
      <c r="L74" s="149"/>
      <c r="M74" s="149"/>
      <c r="N74" s="149">
        <v>0</v>
      </c>
      <c r="O74" s="149"/>
      <c r="P74" s="149"/>
    </row>
    <row r="75" spans="1:16" ht="25.5">
      <c r="A75" s="150">
        <v>451</v>
      </c>
      <c r="B75" s="151" t="s">
        <v>81</v>
      </c>
      <c r="C75" s="163">
        <f t="shared" si="41"/>
        <v>0</v>
      </c>
      <c r="D75" s="163">
        <f t="shared" ref="D75:J75" si="44">D76</f>
        <v>0</v>
      </c>
      <c r="E75" s="163">
        <f t="shared" si="44"/>
        <v>0</v>
      </c>
      <c r="F75" s="163">
        <f t="shared" si="44"/>
        <v>0</v>
      </c>
      <c r="G75" s="163">
        <f t="shared" si="44"/>
        <v>0</v>
      </c>
      <c r="H75" s="163">
        <f t="shared" si="44"/>
        <v>0</v>
      </c>
      <c r="I75" s="163">
        <f t="shared" si="44"/>
        <v>0</v>
      </c>
      <c r="J75" s="163">
        <f t="shared" si="44"/>
        <v>0</v>
      </c>
      <c r="K75" s="163">
        <v>0</v>
      </c>
      <c r="L75" s="163"/>
      <c r="M75" s="163"/>
      <c r="N75" s="163">
        <v>0</v>
      </c>
      <c r="O75" s="163"/>
      <c r="P75" s="163"/>
    </row>
    <row r="76" spans="1:16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41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>
        <v>0</v>
      </c>
      <c r="O77" s="155"/>
      <c r="P77" s="155"/>
    </row>
    <row r="78" spans="1:16" ht="27" customHeight="1">
      <c r="A78" s="240" t="s">
        <v>88</v>
      </c>
      <c r="B78" s="240"/>
      <c r="C78" s="158">
        <f>C79+C96</f>
        <v>360000</v>
      </c>
      <c r="D78" s="158">
        <f>D79+D96</f>
        <v>0</v>
      </c>
      <c r="E78" s="158">
        <f t="shared" ref="D78:K79" si="45">E79</f>
        <v>0</v>
      </c>
      <c r="F78" s="158">
        <f t="shared" si="45"/>
        <v>0</v>
      </c>
      <c r="G78" s="158">
        <f t="shared" si="45"/>
        <v>270000</v>
      </c>
      <c r="H78" s="158">
        <f t="shared" si="45"/>
        <v>90000</v>
      </c>
      <c r="I78" s="158">
        <f t="shared" si="45"/>
        <v>0</v>
      </c>
      <c r="J78" s="158">
        <f t="shared" si="45"/>
        <v>0</v>
      </c>
      <c r="K78" s="158">
        <f t="shared" si="45"/>
        <v>0</v>
      </c>
      <c r="L78" s="158"/>
      <c r="M78" s="158"/>
      <c r="N78" s="158">
        <f>N79+N96</f>
        <v>390000</v>
      </c>
      <c r="O78" s="158"/>
      <c r="P78" s="158">
        <f>P79+P96</f>
        <v>390000</v>
      </c>
    </row>
    <row r="79" spans="1:16" s="12" customFormat="1" ht="12.75" customHeight="1">
      <c r="A79" s="165" t="s">
        <v>82</v>
      </c>
      <c r="B79" s="166" t="s">
        <v>85</v>
      </c>
      <c r="C79" s="160">
        <f t="shared" ref="C79:C95" si="46">SUM(D79:K79)</f>
        <v>360000</v>
      </c>
      <c r="D79" s="160">
        <f t="shared" si="45"/>
        <v>0</v>
      </c>
      <c r="E79" s="160">
        <f t="shared" si="45"/>
        <v>0</v>
      </c>
      <c r="F79" s="160">
        <f t="shared" si="45"/>
        <v>0</v>
      </c>
      <c r="G79" s="160">
        <f t="shared" si="45"/>
        <v>270000</v>
      </c>
      <c r="H79" s="160">
        <f t="shared" si="45"/>
        <v>90000</v>
      </c>
      <c r="I79" s="160">
        <f t="shared" si="45"/>
        <v>0</v>
      </c>
      <c r="J79" s="160">
        <f t="shared" si="45"/>
        <v>0</v>
      </c>
      <c r="K79" s="160">
        <f t="shared" si="45"/>
        <v>0</v>
      </c>
      <c r="L79" s="160"/>
      <c r="M79" s="160"/>
      <c r="N79" s="160">
        <f>N80</f>
        <v>390000</v>
      </c>
      <c r="O79" s="160"/>
      <c r="P79" s="160">
        <f t="shared" ref="P79" si="47">P80</f>
        <v>390000</v>
      </c>
    </row>
    <row r="80" spans="1:16" s="12" customFormat="1">
      <c r="A80" s="167">
        <v>3</v>
      </c>
      <c r="B80" s="168" t="s">
        <v>25</v>
      </c>
      <c r="C80" s="162">
        <f t="shared" si="46"/>
        <v>360000</v>
      </c>
      <c r="D80" s="162">
        <f t="shared" ref="D80:K80" si="48">D81+D93</f>
        <v>0</v>
      </c>
      <c r="E80" s="162">
        <f>E81+E93</f>
        <v>0</v>
      </c>
      <c r="F80" s="162">
        <f t="shared" si="48"/>
        <v>0</v>
      </c>
      <c r="G80" s="162">
        <f t="shared" si="48"/>
        <v>270000</v>
      </c>
      <c r="H80" s="162">
        <f t="shared" si="48"/>
        <v>90000</v>
      </c>
      <c r="I80" s="162">
        <f t="shared" si="48"/>
        <v>0</v>
      </c>
      <c r="J80" s="162">
        <f t="shared" si="48"/>
        <v>0</v>
      </c>
      <c r="K80" s="162">
        <f t="shared" si="48"/>
        <v>0</v>
      </c>
      <c r="L80" s="162"/>
      <c r="M80" s="162"/>
      <c r="N80" s="162">
        <v>390000</v>
      </c>
      <c r="O80" s="162"/>
      <c r="P80" s="162">
        <v>390000</v>
      </c>
    </row>
    <row r="81" spans="1:16" s="12" customFormat="1">
      <c r="A81" s="169">
        <v>32</v>
      </c>
      <c r="B81" s="170" t="s">
        <v>30</v>
      </c>
      <c r="C81" s="149">
        <f t="shared" si="46"/>
        <v>360000</v>
      </c>
      <c r="D81" s="149">
        <f t="shared" ref="D81:K81" si="49">D82+D89</f>
        <v>0</v>
      </c>
      <c r="E81" s="149">
        <f t="shared" si="49"/>
        <v>0</v>
      </c>
      <c r="F81" s="149">
        <f t="shared" si="49"/>
        <v>0</v>
      </c>
      <c r="G81" s="149">
        <f t="shared" si="49"/>
        <v>270000</v>
      </c>
      <c r="H81" s="149">
        <f t="shared" si="49"/>
        <v>90000</v>
      </c>
      <c r="I81" s="149">
        <f t="shared" si="49"/>
        <v>0</v>
      </c>
      <c r="J81" s="149">
        <f t="shared" si="49"/>
        <v>0</v>
      </c>
      <c r="K81" s="149">
        <f t="shared" si="49"/>
        <v>0</v>
      </c>
      <c r="L81" s="149"/>
      <c r="M81" s="149"/>
      <c r="N81" s="149">
        <f t="shared" ref="N81" si="50">N82+N89</f>
        <v>0</v>
      </c>
      <c r="O81" s="149"/>
      <c r="P81" s="149"/>
    </row>
    <row r="82" spans="1:16">
      <c r="A82" s="171">
        <v>322</v>
      </c>
      <c r="B82" s="172" t="s">
        <v>32</v>
      </c>
      <c r="C82" s="163">
        <f t="shared" si="46"/>
        <v>360000</v>
      </c>
      <c r="D82" s="163">
        <f t="shared" ref="D82:K82" si="51">SUM(D83:D88)</f>
        <v>0</v>
      </c>
      <c r="E82" s="163">
        <f t="shared" si="51"/>
        <v>0</v>
      </c>
      <c r="F82" s="163">
        <f t="shared" si="51"/>
        <v>0</v>
      </c>
      <c r="G82" s="163">
        <f t="shared" si="51"/>
        <v>270000</v>
      </c>
      <c r="H82" s="163">
        <f t="shared" si="51"/>
        <v>90000</v>
      </c>
      <c r="I82" s="163">
        <f t="shared" si="51"/>
        <v>0</v>
      </c>
      <c r="J82" s="163">
        <f t="shared" si="51"/>
        <v>0</v>
      </c>
      <c r="K82" s="163">
        <f t="shared" si="51"/>
        <v>0</v>
      </c>
      <c r="L82" s="163"/>
      <c r="M82" s="163"/>
      <c r="N82" s="163">
        <f t="shared" ref="N82" si="52">SUM(N83:N88)</f>
        <v>0</v>
      </c>
      <c r="O82" s="163"/>
      <c r="P82" s="163"/>
    </row>
    <row r="83" spans="1:16" ht="12.75" customHeight="1">
      <c r="A83" s="153">
        <v>3221</v>
      </c>
      <c r="B83" s="154" t="s">
        <v>53</v>
      </c>
      <c r="C83" s="152">
        <f t="shared" si="46"/>
        <v>30000</v>
      </c>
      <c r="D83" s="152">
        <v>0</v>
      </c>
      <c r="E83" s="152"/>
      <c r="F83" s="152"/>
      <c r="G83" s="152">
        <v>30000</v>
      </c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customHeight="1">
      <c r="A84" s="153">
        <v>3222</v>
      </c>
      <c r="B84" s="154" t="s">
        <v>54</v>
      </c>
      <c r="C84" s="152">
        <f t="shared" si="46"/>
        <v>323000</v>
      </c>
      <c r="D84" s="152"/>
      <c r="E84" s="152"/>
      <c r="F84" s="152"/>
      <c r="G84" s="152">
        <v>233000</v>
      </c>
      <c r="H84" s="152">
        <v>90000</v>
      </c>
      <c r="I84" s="152"/>
      <c r="J84" s="152"/>
      <c r="K84" s="152"/>
      <c r="L84" s="152"/>
      <c r="M84" s="152"/>
      <c r="N84" s="152"/>
      <c r="O84" s="152"/>
      <c r="P84" s="152"/>
    </row>
    <row r="85" spans="1:16" ht="12.75" customHeight="1">
      <c r="A85" s="153">
        <v>3223</v>
      </c>
      <c r="B85" s="154" t="s">
        <v>55</v>
      </c>
      <c r="C85" s="152"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3224</v>
      </c>
      <c r="B86" s="154" t="s">
        <v>56</v>
      </c>
      <c r="C86" s="152">
        <f t="shared" si="46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3225</v>
      </c>
      <c r="B87" s="154" t="s">
        <v>57</v>
      </c>
      <c r="C87" s="152">
        <f>SUM(D87:K87)</f>
        <v>5000</v>
      </c>
      <c r="D87" s="152">
        <v>0</v>
      </c>
      <c r="E87" s="152"/>
      <c r="F87" s="152"/>
      <c r="G87" s="152">
        <v>5000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3227</v>
      </c>
      <c r="B88" s="154" t="s">
        <v>58</v>
      </c>
      <c r="C88" s="152">
        <f t="shared" si="46"/>
        <v>2000</v>
      </c>
      <c r="D88" s="152">
        <v>0</v>
      </c>
      <c r="E88" s="152"/>
      <c r="F88" s="152"/>
      <c r="G88" s="152">
        <v>2000</v>
      </c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71">
        <v>323</v>
      </c>
      <c r="B89" s="172" t="s">
        <v>33</v>
      </c>
      <c r="C89" s="163">
        <f t="shared" si="46"/>
        <v>0</v>
      </c>
      <c r="D89" s="163">
        <f t="shared" ref="D89:J89" si="53">SUM(D90:D92)</f>
        <v>0</v>
      </c>
      <c r="E89" s="163">
        <f t="shared" si="53"/>
        <v>0</v>
      </c>
      <c r="F89" s="163">
        <f t="shared" si="53"/>
        <v>0</v>
      </c>
      <c r="G89" s="163">
        <f t="shared" si="53"/>
        <v>0</v>
      </c>
      <c r="H89" s="163">
        <f t="shared" si="53"/>
        <v>0</v>
      </c>
      <c r="I89" s="163">
        <f t="shared" si="53"/>
        <v>0</v>
      </c>
      <c r="J89" s="163">
        <f t="shared" si="53"/>
        <v>0</v>
      </c>
      <c r="K89" s="163">
        <v>0</v>
      </c>
      <c r="L89" s="163"/>
      <c r="M89" s="163"/>
      <c r="N89" s="163">
        <v>0</v>
      </c>
      <c r="O89" s="163"/>
      <c r="P89" s="163"/>
    </row>
    <row r="90" spans="1:16" ht="12.75" customHeight="1">
      <c r="A90" s="153">
        <v>3232</v>
      </c>
      <c r="B90" s="154" t="s">
        <v>60</v>
      </c>
      <c r="C90" s="152"/>
      <c r="D90" s="152"/>
      <c r="E90" s="152"/>
      <c r="F90" s="152"/>
      <c r="G90" s="152"/>
      <c r="H90" s="152">
        <v>0</v>
      </c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3234</v>
      </c>
      <c r="B91" s="154" t="s">
        <v>61</v>
      </c>
      <c r="C91" s="152">
        <f t="shared" si="46"/>
        <v>0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53">
        <v>3236</v>
      </c>
      <c r="B92" s="154" t="s">
        <v>62</v>
      </c>
      <c r="C92" s="152">
        <f t="shared" si="46"/>
        <v>0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</row>
    <row r="93" spans="1:16">
      <c r="A93" s="147">
        <v>34</v>
      </c>
      <c r="B93" s="148" t="s">
        <v>35</v>
      </c>
      <c r="C93" s="149">
        <f t="shared" si="46"/>
        <v>0</v>
      </c>
      <c r="D93" s="149">
        <f t="shared" ref="D93:J93" si="54">D94</f>
        <v>0</v>
      </c>
      <c r="E93" s="149">
        <f t="shared" si="54"/>
        <v>0</v>
      </c>
      <c r="F93" s="149">
        <f t="shared" si="54"/>
        <v>0</v>
      </c>
      <c r="G93" s="149">
        <f t="shared" si="54"/>
        <v>0</v>
      </c>
      <c r="H93" s="149">
        <f t="shared" si="54"/>
        <v>0</v>
      </c>
      <c r="I93" s="149">
        <f t="shared" si="54"/>
        <v>0</v>
      </c>
      <c r="J93" s="149">
        <f t="shared" si="54"/>
        <v>0</v>
      </c>
      <c r="K93" s="149">
        <v>0</v>
      </c>
      <c r="L93" s="149"/>
      <c r="M93" s="149"/>
      <c r="N93" s="149">
        <v>0</v>
      </c>
      <c r="O93" s="149"/>
      <c r="P93" s="149"/>
    </row>
    <row r="94" spans="1:16">
      <c r="A94" s="150">
        <v>343</v>
      </c>
      <c r="B94" s="151" t="s">
        <v>36</v>
      </c>
      <c r="C94" s="163">
        <f t="shared" si="46"/>
        <v>0</v>
      </c>
      <c r="D94" s="163">
        <f t="shared" ref="D94:J94" si="55">D95</f>
        <v>0</v>
      </c>
      <c r="E94" s="163">
        <f t="shared" si="55"/>
        <v>0</v>
      </c>
      <c r="F94" s="163">
        <f t="shared" si="55"/>
        <v>0</v>
      </c>
      <c r="G94" s="163">
        <f t="shared" si="55"/>
        <v>0</v>
      </c>
      <c r="H94" s="163">
        <f t="shared" si="55"/>
        <v>0</v>
      </c>
      <c r="I94" s="163">
        <f t="shared" si="55"/>
        <v>0</v>
      </c>
      <c r="J94" s="163">
        <f t="shared" si="55"/>
        <v>0</v>
      </c>
      <c r="K94" s="163">
        <v>0</v>
      </c>
      <c r="L94" s="163"/>
      <c r="M94" s="163"/>
      <c r="N94" s="163">
        <v>0</v>
      </c>
      <c r="O94" s="163"/>
      <c r="P94" s="163"/>
    </row>
    <row r="95" spans="1:16" ht="15.75" customHeight="1">
      <c r="A95" s="153">
        <v>3431</v>
      </c>
      <c r="B95" s="154" t="s">
        <v>72</v>
      </c>
      <c r="C95" s="152">
        <f t="shared" si="46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 hidden="1">
      <c r="A96" s="243"/>
      <c r="B96" s="24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</row>
    <row r="97" spans="1:16" s="183" customFormat="1" hidden="1">
      <c r="A97" s="153"/>
      <c r="B97" s="201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</row>
    <row r="98" spans="1:16" s="183" customFormat="1" hidden="1">
      <c r="A98" s="196"/>
      <c r="B98" s="196"/>
      <c r="C98" s="152"/>
      <c r="D98" s="186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 ht="12" hidden="1" customHeight="1">
      <c r="A99" s="153"/>
      <c r="B99" s="196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 hidden="1">
      <c r="A100" s="241"/>
      <c r="B100" s="241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</row>
    <row r="101" spans="1:16" hidden="1">
      <c r="A101" s="249"/>
      <c r="B101" s="249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</row>
    <row r="102" spans="1:16" hidden="1">
      <c r="A102" s="167"/>
      <c r="B102" s="168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</row>
    <row r="103" spans="1:16" hidden="1">
      <c r="A103" s="169"/>
      <c r="B103" s="170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</row>
    <row r="104" spans="1:16" s="12" customFormat="1" hidden="1">
      <c r="A104" s="171"/>
      <c r="B104" s="172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</row>
    <row r="105" spans="1:16" hidden="1">
      <c r="A105" s="153"/>
      <c r="B105" s="154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</row>
    <row r="106" spans="1:16" hidden="1">
      <c r="A106" s="153"/>
      <c r="B106" s="154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 hidden="1">
      <c r="A107" s="169"/>
      <c r="B107" s="170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s="12" customFormat="1" hidden="1">
      <c r="A108" s="150"/>
      <c r="B108" s="151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</row>
    <row r="109" spans="1:16" hidden="1">
      <c r="A109" s="153"/>
      <c r="B109" s="154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s="12" customFormat="1" ht="11.25" customHeight="1">
      <c r="A110" s="239" t="s">
        <v>128</v>
      </c>
      <c r="B110" s="239"/>
      <c r="C110" s="158">
        <f t="shared" ref="C110:H110" si="56">SUM(C118+C113+C132+C150+C157)</f>
        <v>723200</v>
      </c>
      <c r="D110" s="158">
        <f t="shared" si="56"/>
        <v>204200</v>
      </c>
      <c r="E110" s="158">
        <f t="shared" si="56"/>
        <v>0</v>
      </c>
      <c r="F110" s="158">
        <f t="shared" si="56"/>
        <v>0</v>
      </c>
      <c r="G110" s="158">
        <f t="shared" si="56"/>
        <v>0</v>
      </c>
      <c r="H110" s="158">
        <f t="shared" si="56"/>
        <v>269000</v>
      </c>
      <c r="I110" s="158">
        <f t="shared" ref="I110:J110" si="57">I112</f>
        <v>0</v>
      </c>
      <c r="J110" s="158">
        <f t="shared" si="57"/>
        <v>0</v>
      </c>
      <c r="K110" s="158">
        <f>K113+K118+K150</f>
        <v>250000</v>
      </c>
      <c r="L110" s="158"/>
      <c r="M110" s="158"/>
      <c r="N110" s="158">
        <f t="shared" ref="N110:P110" si="58">SUM(N118+N113+N132+N150+N157)</f>
        <v>633200</v>
      </c>
      <c r="O110" s="158"/>
      <c r="P110" s="158">
        <f t="shared" si="58"/>
        <v>613200</v>
      </c>
    </row>
    <row r="111" spans="1:16" s="210" customFormat="1" ht="12.75" hidden="1" customHeight="1">
      <c r="A111" s="208"/>
      <c r="B111" s="209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</row>
    <row r="112" spans="1:16" s="210" customFormat="1" hidden="1">
      <c r="A112" s="180"/>
      <c r="B112" s="209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</row>
    <row r="113" spans="1:16">
      <c r="A113" s="249" t="s">
        <v>104</v>
      </c>
      <c r="B113" s="249"/>
      <c r="C113" s="160">
        <f t="shared" ref="C113:C118" si="59">SUM(D113:K113)</f>
        <v>2500</v>
      </c>
      <c r="D113" s="160">
        <f>D116</f>
        <v>2500</v>
      </c>
      <c r="E113" s="160">
        <f t="shared" ref="E113:K113" si="60">E116</f>
        <v>0</v>
      </c>
      <c r="F113" s="160">
        <f t="shared" si="60"/>
        <v>0</v>
      </c>
      <c r="G113" s="160">
        <f t="shared" si="60"/>
        <v>0</v>
      </c>
      <c r="H113" s="160">
        <f t="shared" si="60"/>
        <v>0</v>
      </c>
      <c r="I113" s="160">
        <f t="shared" si="60"/>
        <v>0</v>
      </c>
      <c r="J113" s="160">
        <f t="shared" si="60"/>
        <v>0</v>
      </c>
      <c r="K113" s="160">
        <f t="shared" si="60"/>
        <v>0</v>
      </c>
      <c r="L113" s="160"/>
      <c r="M113" s="160"/>
      <c r="N113" s="160">
        <f t="shared" ref="N113:P114" si="61">N114</f>
        <v>2500</v>
      </c>
      <c r="O113" s="160"/>
      <c r="P113" s="160">
        <f t="shared" si="61"/>
        <v>2500</v>
      </c>
    </row>
    <row r="114" spans="1:16">
      <c r="A114" s="167">
        <v>3</v>
      </c>
      <c r="B114" s="168" t="s">
        <v>25</v>
      </c>
      <c r="C114" s="162">
        <f t="shared" si="59"/>
        <v>2500</v>
      </c>
      <c r="D114" s="162">
        <f t="shared" ref="D114:J114" si="62">D115</f>
        <v>2500</v>
      </c>
      <c r="E114" s="162">
        <f t="shared" si="62"/>
        <v>0</v>
      </c>
      <c r="F114" s="162">
        <f t="shared" si="62"/>
        <v>0</v>
      </c>
      <c r="G114" s="162">
        <f t="shared" si="62"/>
        <v>0</v>
      </c>
      <c r="H114" s="162">
        <f t="shared" si="62"/>
        <v>0</v>
      </c>
      <c r="I114" s="162">
        <f t="shared" si="62"/>
        <v>0</v>
      </c>
      <c r="J114" s="162">
        <f t="shared" si="62"/>
        <v>0</v>
      </c>
      <c r="K114" s="162">
        <v>0</v>
      </c>
      <c r="L114" s="162"/>
      <c r="M114" s="162"/>
      <c r="N114" s="162">
        <f t="shared" si="61"/>
        <v>2500</v>
      </c>
      <c r="O114" s="162"/>
      <c r="P114" s="162">
        <f t="shared" ref="P114" si="63">P115</f>
        <v>2500</v>
      </c>
    </row>
    <row r="115" spans="1:16">
      <c r="A115" s="169">
        <v>32</v>
      </c>
      <c r="B115" s="170" t="s">
        <v>30</v>
      </c>
      <c r="C115" s="149">
        <f t="shared" si="59"/>
        <v>2500</v>
      </c>
      <c r="D115" s="149">
        <f>D116</f>
        <v>2500</v>
      </c>
      <c r="E115" s="149">
        <f t="shared" ref="E115:J115" si="64">E116+E118+E121</f>
        <v>0</v>
      </c>
      <c r="F115" s="149"/>
      <c r="G115" s="149">
        <f t="shared" si="64"/>
        <v>0</v>
      </c>
      <c r="H115" s="149">
        <f t="shared" si="64"/>
        <v>0</v>
      </c>
      <c r="I115" s="149">
        <f t="shared" si="64"/>
        <v>0</v>
      </c>
      <c r="J115" s="149">
        <f t="shared" si="64"/>
        <v>0</v>
      </c>
      <c r="K115" s="149">
        <v>0</v>
      </c>
      <c r="L115" s="149"/>
      <c r="M115" s="149"/>
      <c r="N115" s="149">
        <v>2500</v>
      </c>
      <c r="O115" s="149"/>
      <c r="P115" s="149">
        <v>2500</v>
      </c>
    </row>
    <row r="116" spans="1:16" ht="12.75" customHeight="1">
      <c r="A116" s="150">
        <v>329</v>
      </c>
      <c r="B116" s="184" t="s">
        <v>34</v>
      </c>
      <c r="C116" s="163">
        <f t="shared" si="59"/>
        <v>2500</v>
      </c>
      <c r="D116" s="163">
        <f>D117</f>
        <v>2500</v>
      </c>
      <c r="E116" s="163">
        <f t="shared" ref="E116:J116" si="65">SUM(E117:E121)</f>
        <v>0</v>
      </c>
      <c r="F116" s="163"/>
      <c r="G116" s="163">
        <f t="shared" si="65"/>
        <v>0</v>
      </c>
      <c r="H116" s="163">
        <f t="shared" si="65"/>
        <v>0</v>
      </c>
      <c r="I116" s="163">
        <f t="shared" si="65"/>
        <v>0</v>
      </c>
      <c r="J116" s="163">
        <f t="shared" si="65"/>
        <v>0</v>
      </c>
      <c r="K116" s="163">
        <v>0</v>
      </c>
      <c r="L116" s="163"/>
      <c r="M116" s="163"/>
      <c r="N116" s="163">
        <v>0</v>
      </c>
      <c r="O116" s="163"/>
      <c r="P116" s="163"/>
    </row>
    <row r="117" spans="1:16">
      <c r="A117" s="153">
        <v>3299</v>
      </c>
      <c r="B117" s="185" t="s">
        <v>34</v>
      </c>
      <c r="C117" s="152">
        <f t="shared" si="59"/>
        <v>2500</v>
      </c>
      <c r="D117" s="152">
        <v>2500</v>
      </c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6">
      <c r="A118" s="243" t="s">
        <v>94</v>
      </c>
      <c r="B118" s="243"/>
      <c r="C118" s="174">
        <f t="shared" si="59"/>
        <v>20000</v>
      </c>
      <c r="D118" s="174">
        <f t="shared" ref="D118:J118" si="66">D119</f>
        <v>20000</v>
      </c>
      <c r="E118" s="174">
        <f t="shared" si="66"/>
        <v>0</v>
      </c>
      <c r="F118" s="174">
        <f t="shared" si="66"/>
        <v>0</v>
      </c>
      <c r="G118" s="174">
        <f t="shared" si="66"/>
        <v>0</v>
      </c>
      <c r="H118" s="174">
        <f t="shared" si="66"/>
        <v>0</v>
      </c>
      <c r="I118" s="174">
        <f t="shared" si="66"/>
        <v>0</v>
      </c>
      <c r="J118" s="174">
        <f t="shared" si="66"/>
        <v>0</v>
      </c>
      <c r="K118" s="174">
        <v>0</v>
      </c>
      <c r="L118" s="174"/>
      <c r="M118" s="174"/>
      <c r="N118" s="174">
        <v>20000</v>
      </c>
      <c r="O118" s="174"/>
      <c r="P118" s="174">
        <v>20000</v>
      </c>
    </row>
    <row r="119" spans="1:16">
      <c r="A119" s="167">
        <v>3</v>
      </c>
      <c r="B119" s="168" t="s">
        <v>25</v>
      </c>
      <c r="C119" s="162">
        <f t="shared" ref="C119:C127" si="67">SUM(D119:K119)</f>
        <v>20000</v>
      </c>
      <c r="D119" s="162">
        <f t="shared" ref="D119:J119" si="68">D120</f>
        <v>20000</v>
      </c>
      <c r="E119" s="162">
        <f t="shared" si="68"/>
        <v>0</v>
      </c>
      <c r="F119" s="162">
        <f t="shared" si="68"/>
        <v>0</v>
      </c>
      <c r="G119" s="162">
        <f t="shared" si="68"/>
        <v>0</v>
      </c>
      <c r="H119" s="162">
        <f t="shared" si="68"/>
        <v>0</v>
      </c>
      <c r="I119" s="162">
        <f t="shared" si="68"/>
        <v>0</v>
      </c>
      <c r="J119" s="162">
        <f t="shared" si="68"/>
        <v>0</v>
      </c>
      <c r="K119" s="162">
        <v>0</v>
      </c>
      <c r="L119" s="162"/>
      <c r="M119" s="162"/>
      <c r="N119" s="162">
        <v>20000</v>
      </c>
      <c r="O119" s="162"/>
      <c r="P119" s="162">
        <v>20000</v>
      </c>
    </row>
    <row r="120" spans="1:16">
      <c r="A120" s="169">
        <v>32</v>
      </c>
      <c r="B120" s="170" t="s">
        <v>30</v>
      </c>
      <c r="C120" s="149">
        <f>C121+C123+C126</f>
        <v>20000</v>
      </c>
      <c r="D120" s="149">
        <f>D121+D123+D126</f>
        <v>20000</v>
      </c>
      <c r="E120" s="149">
        <f t="shared" ref="E120:J120" si="69">E121+E123+E126</f>
        <v>0</v>
      </c>
      <c r="F120" s="149">
        <f t="shared" si="69"/>
        <v>0</v>
      </c>
      <c r="G120" s="149">
        <f t="shared" si="69"/>
        <v>0</v>
      </c>
      <c r="H120" s="149">
        <f t="shared" si="69"/>
        <v>0</v>
      </c>
      <c r="I120" s="149">
        <f t="shared" si="69"/>
        <v>0</v>
      </c>
      <c r="J120" s="149">
        <f t="shared" si="69"/>
        <v>0</v>
      </c>
      <c r="K120" s="149">
        <v>0</v>
      </c>
      <c r="L120" s="149"/>
      <c r="M120" s="149"/>
      <c r="N120" s="149">
        <v>20000</v>
      </c>
      <c r="O120" s="149"/>
      <c r="P120" s="149">
        <v>20000</v>
      </c>
    </row>
    <row r="121" spans="1:16">
      <c r="A121" s="171">
        <v>322</v>
      </c>
      <c r="B121" s="172" t="s">
        <v>32</v>
      </c>
      <c r="C121" s="163">
        <f t="shared" si="67"/>
        <v>0</v>
      </c>
      <c r="D121" s="163">
        <f>D122</f>
        <v>0</v>
      </c>
      <c r="E121" s="163">
        <f t="shared" ref="E121:J121" si="70">E122</f>
        <v>0</v>
      </c>
      <c r="F121" s="163">
        <f t="shared" si="70"/>
        <v>0</v>
      </c>
      <c r="G121" s="163">
        <f t="shared" si="70"/>
        <v>0</v>
      </c>
      <c r="H121" s="163">
        <f t="shared" si="70"/>
        <v>0</v>
      </c>
      <c r="I121" s="163">
        <f t="shared" si="70"/>
        <v>0</v>
      </c>
      <c r="J121" s="163">
        <f t="shared" si="70"/>
        <v>0</v>
      </c>
      <c r="K121" s="163">
        <v>0</v>
      </c>
      <c r="L121" s="163"/>
      <c r="M121" s="163"/>
      <c r="N121" s="163">
        <v>0</v>
      </c>
      <c r="O121" s="163"/>
      <c r="P121" s="163"/>
    </row>
    <row r="122" spans="1:16">
      <c r="A122" s="153">
        <v>3221</v>
      </c>
      <c r="B122" s="154" t="s">
        <v>53</v>
      </c>
      <c r="C122" s="152">
        <f t="shared" si="67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71">
        <v>323</v>
      </c>
      <c r="B123" s="172" t="s">
        <v>33</v>
      </c>
      <c r="C123" s="163">
        <f t="shared" si="67"/>
        <v>5000</v>
      </c>
      <c r="D123" s="163">
        <f>SUM(D124:D125)</f>
        <v>5000</v>
      </c>
      <c r="E123" s="163">
        <f t="shared" ref="E123:J123" si="71">SUM(E124:E125)</f>
        <v>0</v>
      </c>
      <c r="F123" s="163">
        <f t="shared" si="71"/>
        <v>0</v>
      </c>
      <c r="G123" s="163">
        <f t="shared" si="71"/>
        <v>0</v>
      </c>
      <c r="H123" s="163">
        <f t="shared" si="71"/>
        <v>0</v>
      </c>
      <c r="I123" s="163">
        <f t="shared" si="71"/>
        <v>0</v>
      </c>
      <c r="J123" s="163">
        <f t="shared" si="71"/>
        <v>0</v>
      </c>
      <c r="K123" s="163">
        <v>0</v>
      </c>
      <c r="L123" s="163"/>
      <c r="M123" s="163"/>
      <c r="N123" s="163">
        <v>0</v>
      </c>
      <c r="O123" s="163"/>
      <c r="P123" s="163"/>
    </row>
    <row r="124" spans="1:16">
      <c r="A124" s="153">
        <v>3237</v>
      </c>
      <c r="B124" s="154" t="s">
        <v>63</v>
      </c>
      <c r="C124" s="152">
        <f t="shared" si="67"/>
        <v>5000</v>
      </c>
      <c r="D124" s="152">
        <v>5000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>
      <c r="A125" s="153">
        <v>3239</v>
      </c>
      <c r="B125" s="154" t="s">
        <v>65</v>
      </c>
      <c r="C125" s="152">
        <f t="shared" si="67"/>
        <v>0</v>
      </c>
      <c r="D125" s="152">
        <v>0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>
      <c r="A126" s="150">
        <v>329</v>
      </c>
      <c r="B126" s="184" t="s">
        <v>34</v>
      </c>
      <c r="C126" s="163">
        <f t="shared" si="67"/>
        <v>15000</v>
      </c>
      <c r="D126" s="163">
        <f>D127</f>
        <v>15000</v>
      </c>
      <c r="E126" s="163">
        <f t="shared" ref="E126:J126" si="72">E127</f>
        <v>0</v>
      </c>
      <c r="F126" s="163">
        <f t="shared" si="72"/>
        <v>0</v>
      </c>
      <c r="G126" s="163">
        <f t="shared" si="72"/>
        <v>0</v>
      </c>
      <c r="H126" s="163">
        <f t="shared" si="72"/>
        <v>0</v>
      </c>
      <c r="I126" s="163">
        <f t="shared" si="72"/>
        <v>0</v>
      </c>
      <c r="J126" s="163">
        <f t="shared" si="72"/>
        <v>0</v>
      </c>
      <c r="K126" s="163">
        <v>0</v>
      </c>
      <c r="L126" s="163"/>
      <c r="M126" s="163"/>
      <c r="N126" s="163">
        <v>0</v>
      </c>
      <c r="O126" s="163"/>
      <c r="P126" s="163"/>
    </row>
    <row r="127" spans="1:16" ht="14.25" customHeight="1">
      <c r="A127" s="153">
        <v>3299</v>
      </c>
      <c r="B127" s="154" t="s">
        <v>34</v>
      </c>
      <c r="C127" s="152">
        <f t="shared" si="67"/>
        <v>15000</v>
      </c>
      <c r="D127" s="152">
        <v>15000</v>
      </c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s="183" customFormat="1" ht="11.25" hidden="1" customHeight="1">
      <c r="A128" s="252"/>
      <c r="B128" s="252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ht="26.25" customHeight="1">
      <c r="A132" s="247" t="s">
        <v>99</v>
      </c>
      <c r="B132" s="248"/>
      <c r="C132" s="174">
        <f>C133</f>
        <v>269000</v>
      </c>
      <c r="D132" s="174">
        <f t="shared" ref="D132:J132" si="73">D133</f>
        <v>0</v>
      </c>
      <c r="E132" s="174">
        <f t="shared" si="73"/>
        <v>0</v>
      </c>
      <c r="F132" s="174">
        <f t="shared" si="73"/>
        <v>0</v>
      </c>
      <c r="G132" s="174">
        <f t="shared" si="73"/>
        <v>0</v>
      </c>
      <c r="H132" s="174">
        <f t="shared" si="73"/>
        <v>269000</v>
      </c>
      <c r="I132" s="174">
        <f>I133</f>
        <v>0</v>
      </c>
      <c r="J132" s="174">
        <f t="shared" si="73"/>
        <v>0</v>
      </c>
      <c r="K132" s="174">
        <v>0</v>
      </c>
      <c r="L132" s="174"/>
      <c r="M132" s="174"/>
      <c r="N132" s="174">
        <f>N133</f>
        <v>269000</v>
      </c>
      <c r="O132" s="174"/>
      <c r="P132" s="174">
        <f>P133</f>
        <v>269000</v>
      </c>
    </row>
    <row r="133" spans="1:16" ht="12.75" customHeight="1">
      <c r="A133" s="167">
        <v>3</v>
      </c>
      <c r="B133" s="168" t="s">
        <v>25</v>
      </c>
      <c r="C133" s="162">
        <f>C134+C142</f>
        <v>269000</v>
      </c>
      <c r="D133" s="162">
        <f t="shared" ref="D133:J133" si="74">D134+D142</f>
        <v>0</v>
      </c>
      <c r="E133" s="162">
        <f t="shared" si="74"/>
        <v>0</v>
      </c>
      <c r="F133" s="162">
        <f t="shared" si="74"/>
        <v>0</v>
      </c>
      <c r="G133" s="162">
        <f t="shared" si="74"/>
        <v>0</v>
      </c>
      <c r="H133" s="162">
        <f t="shared" si="74"/>
        <v>269000</v>
      </c>
      <c r="I133" s="162">
        <f t="shared" si="74"/>
        <v>0</v>
      </c>
      <c r="J133" s="162">
        <f t="shared" si="74"/>
        <v>0</v>
      </c>
      <c r="K133" s="162">
        <v>0</v>
      </c>
      <c r="L133" s="149"/>
      <c r="M133" s="162">
        <v>0</v>
      </c>
      <c r="N133" s="162">
        <f>N134+N142</f>
        <v>269000</v>
      </c>
      <c r="O133" s="149"/>
      <c r="P133" s="162">
        <f>P134+P142</f>
        <v>269000</v>
      </c>
    </row>
    <row r="134" spans="1:16" ht="12.75" customHeight="1">
      <c r="A134" s="147">
        <v>31</v>
      </c>
      <c r="B134" s="148" t="s">
        <v>26</v>
      </c>
      <c r="C134" s="149">
        <f>C135+C137+C139</f>
        <v>259000</v>
      </c>
      <c r="D134" s="149">
        <f t="shared" ref="D134:I134" si="75">D135+D139</f>
        <v>0</v>
      </c>
      <c r="E134" s="149">
        <f t="shared" si="75"/>
        <v>0</v>
      </c>
      <c r="F134" s="149">
        <f t="shared" si="75"/>
        <v>0</v>
      </c>
      <c r="G134" s="149">
        <f t="shared" si="75"/>
        <v>0</v>
      </c>
      <c r="H134" s="149">
        <f>H135+H137+H139</f>
        <v>259000</v>
      </c>
      <c r="I134" s="149">
        <f t="shared" si="75"/>
        <v>0</v>
      </c>
      <c r="J134" s="149">
        <f>J135+J139</f>
        <v>0</v>
      </c>
      <c r="K134" s="149">
        <v>0</v>
      </c>
      <c r="L134" s="149"/>
      <c r="M134" s="149"/>
      <c r="N134" s="149">
        <v>259000</v>
      </c>
      <c r="O134" s="149"/>
      <c r="P134" s="149">
        <v>259000</v>
      </c>
    </row>
    <row r="135" spans="1:16" ht="12.75" customHeight="1">
      <c r="A135" s="150">
        <v>311</v>
      </c>
      <c r="B135" s="151" t="s">
        <v>27</v>
      </c>
      <c r="C135" s="163">
        <f>C136</f>
        <v>215000</v>
      </c>
      <c r="D135" s="163">
        <f t="shared" ref="D135:J135" si="76">D136</f>
        <v>0</v>
      </c>
      <c r="E135" s="163">
        <f t="shared" si="76"/>
        <v>0</v>
      </c>
      <c r="F135" s="163">
        <f t="shared" si="76"/>
        <v>0</v>
      </c>
      <c r="G135" s="163">
        <f t="shared" si="76"/>
        <v>0</v>
      </c>
      <c r="H135" s="163">
        <f t="shared" si="76"/>
        <v>215000</v>
      </c>
      <c r="I135" s="163">
        <f t="shared" si="76"/>
        <v>0</v>
      </c>
      <c r="J135" s="163">
        <f t="shared" si="76"/>
        <v>0</v>
      </c>
      <c r="K135" s="163">
        <v>0</v>
      </c>
      <c r="L135" s="163"/>
      <c r="M135" s="163"/>
      <c r="N135" s="163">
        <v>0</v>
      </c>
      <c r="O135" s="163"/>
      <c r="P135" s="163"/>
    </row>
    <row r="136" spans="1:16" ht="12.75" customHeight="1">
      <c r="A136" s="153">
        <v>3111</v>
      </c>
      <c r="B136" s="154" t="s">
        <v>44</v>
      </c>
      <c r="C136" s="152">
        <f t="shared" ref="C136" si="77">SUM(D136:K136)</f>
        <v>215000</v>
      </c>
      <c r="D136" s="152"/>
      <c r="E136" s="152"/>
      <c r="F136" s="152"/>
      <c r="G136" s="152"/>
      <c r="H136" s="152">
        <v>215000</v>
      </c>
      <c r="I136" s="152"/>
      <c r="J136" s="152"/>
      <c r="K136" s="152"/>
      <c r="L136" s="152"/>
      <c r="M136" s="152"/>
      <c r="N136" s="152"/>
      <c r="O136" s="152"/>
      <c r="P136" s="152"/>
    </row>
    <row r="137" spans="1:16" ht="12.75" customHeight="1">
      <c r="A137" s="150">
        <v>312</v>
      </c>
      <c r="B137" s="151" t="s">
        <v>28</v>
      </c>
      <c r="C137" s="163">
        <f>C138</f>
        <v>5500</v>
      </c>
      <c r="D137" s="152"/>
      <c r="E137" s="152"/>
      <c r="F137" s="152"/>
      <c r="G137" s="152"/>
      <c r="H137" s="163">
        <f>H138</f>
        <v>5500</v>
      </c>
      <c r="I137" s="152"/>
      <c r="J137" s="152"/>
      <c r="K137" s="152"/>
      <c r="L137" s="163"/>
      <c r="M137" s="163"/>
      <c r="N137" s="152"/>
      <c r="O137" s="163"/>
      <c r="P137" s="163"/>
    </row>
    <row r="138" spans="1:16" ht="12.75" customHeight="1">
      <c r="A138" s="153">
        <v>3121</v>
      </c>
      <c r="B138" s="154" t="s">
        <v>28</v>
      </c>
      <c r="C138" s="152">
        <f>SUM(D138:K138)</f>
        <v>5500</v>
      </c>
      <c r="D138" s="152">
        <v>0</v>
      </c>
      <c r="E138" s="152"/>
      <c r="F138" s="152"/>
      <c r="G138" s="152"/>
      <c r="H138" s="152">
        <v>5500</v>
      </c>
      <c r="I138" s="152"/>
      <c r="J138" s="152"/>
      <c r="K138" s="152"/>
      <c r="L138" s="152"/>
      <c r="M138" s="152"/>
      <c r="N138" s="152"/>
      <c r="O138" s="152"/>
      <c r="P138" s="152"/>
    </row>
    <row r="139" spans="1:16" ht="12.75" customHeight="1">
      <c r="A139" s="150">
        <v>313</v>
      </c>
      <c r="B139" s="151" t="s">
        <v>29</v>
      </c>
      <c r="C139" s="163">
        <f>SUM(C140:C141)</f>
        <v>38500</v>
      </c>
      <c r="D139" s="163">
        <f t="shared" ref="D139:I139" si="78">SUM(D140:D141)</f>
        <v>0</v>
      </c>
      <c r="E139" s="163">
        <f t="shared" si="78"/>
        <v>0</v>
      </c>
      <c r="F139" s="163">
        <f t="shared" si="78"/>
        <v>0</v>
      </c>
      <c r="G139" s="163">
        <f t="shared" si="78"/>
        <v>0</v>
      </c>
      <c r="H139" s="163">
        <f t="shared" si="78"/>
        <v>38500</v>
      </c>
      <c r="I139" s="163">
        <f t="shared" si="78"/>
        <v>0</v>
      </c>
      <c r="J139" s="163">
        <f>SUM(J140:J141)</f>
        <v>0</v>
      </c>
      <c r="K139" s="163">
        <v>0</v>
      </c>
      <c r="L139" s="163"/>
      <c r="M139" s="163"/>
      <c r="N139" s="163">
        <v>0</v>
      </c>
      <c r="O139" s="163"/>
      <c r="P139" s="163"/>
    </row>
    <row r="140" spans="1:16" ht="12.75" customHeight="1">
      <c r="A140" s="153">
        <v>3132</v>
      </c>
      <c r="B140" s="154" t="s">
        <v>47</v>
      </c>
      <c r="C140" s="152">
        <f t="shared" ref="C140" si="79">SUM(D140:K140)</f>
        <v>35000</v>
      </c>
      <c r="D140" s="152"/>
      <c r="E140" s="152"/>
      <c r="F140" s="152"/>
      <c r="G140" s="152"/>
      <c r="H140" s="152">
        <v>35000</v>
      </c>
      <c r="I140" s="152"/>
      <c r="J140" s="152"/>
      <c r="K140" s="152"/>
      <c r="L140" s="152"/>
      <c r="M140" s="152"/>
      <c r="N140" s="152"/>
      <c r="O140" s="152"/>
      <c r="P140" s="152"/>
    </row>
    <row r="141" spans="1:16" ht="12.75" customHeight="1">
      <c r="A141" s="153">
        <v>3133</v>
      </c>
      <c r="B141" s="154" t="s">
        <v>48</v>
      </c>
      <c r="C141" s="152">
        <f t="shared" ref="C141" si="80">SUM(D141:K141)</f>
        <v>3500</v>
      </c>
      <c r="D141" s="152"/>
      <c r="E141" s="152"/>
      <c r="F141" s="152"/>
      <c r="G141" s="152"/>
      <c r="H141" s="152">
        <v>3500</v>
      </c>
      <c r="I141" s="152"/>
      <c r="J141" s="152"/>
      <c r="K141" s="152"/>
      <c r="L141" s="152"/>
      <c r="M141" s="152"/>
      <c r="N141" s="152"/>
      <c r="O141" s="152"/>
      <c r="P141" s="152"/>
    </row>
    <row r="142" spans="1:16" ht="12.75" customHeight="1">
      <c r="A142" s="147">
        <v>32</v>
      </c>
      <c r="B142" s="148" t="s">
        <v>30</v>
      </c>
      <c r="C142" s="149">
        <f>C143</f>
        <v>10000</v>
      </c>
      <c r="D142" s="149">
        <f t="shared" ref="D142:J142" si="81">D143</f>
        <v>0</v>
      </c>
      <c r="E142" s="149">
        <f t="shared" si="81"/>
        <v>0</v>
      </c>
      <c r="F142" s="149">
        <f t="shared" si="81"/>
        <v>0</v>
      </c>
      <c r="G142" s="149">
        <f t="shared" si="81"/>
        <v>0</v>
      </c>
      <c r="H142" s="149">
        <f t="shared" si="81"/>
        <v>10000</v>
      </c>
      <c r="I142" s="149">
        <f t="shared" si="81"/>
        <v>0</v>
      </c>
      <c r="J142" s="149">
        <f t="shared" si="81"/>
        <v>0</v>
      </c>
      <c r="K142" s="149">
        <v>0</v>
      </c>
      <c r="L142" s="149"/>
      <c r="M142" s="149"/>
      <c r="N142" s="149">
        <v>10000</v>
      </c>
      <c r="O142" s="149"/>
      <c r="P142" s="149">
        <v>10000</v>
      </c>
    </row>
    <row r="143" spans="1:16" ht="12.75" customHeight="1">
      <c r="A143" s="150">
        <v>321</v>
      </c>
      <c r="B143" s="151" t="s">
        <v>31</v>
      </c>
      <c r="C143" s="152">
        <f t="shared" ref="C143" si="82">SUM(D143:K143)</f>
        <v>10000</v>
      </c>
      <c r="D143" s="163">
        <f t="shared" ref="D143:J143" si="83">D144</f>
        <v>0</v>
      </c>
      <c r="E143" s="163">
        <f t="shared" si="83"/>
        <v>0</v>
      </c>
      <c r="F143" s="163">
        <f t="shared" si="83"/>
        <v>0</v>
      </c>
      <c r="G143" s="163">
        <f t="shared" si="83"/>
        <v>0</v>
      </c>
      <c r="H143" s="163">
        <f t="shared" si="83"/>
        <v>10000</v>
      </c>
      <c r="I143" s="163">
        <f t="shared" si="83"/>
        <v>0</v>
      </c>
      <c r="J143" s="163">
        <f t="shared" si="83"/>
        <v>0</v>
      </c>
      <c r="K143" s="163">
        <v>0</v>
      </c>
      <c r="L143" s="163"/>
      <c r="M143" s="163"/>
      <c r="N143" s="163">
        <v>0</v>
      </c>
      <c r="O143" s="163"/>
      <c r="P143" s="163"/>
    </row>
    <row r="144" spans="1:16" ht="14.25" customHeight="1">
      <c r="A144" s="153">
        <v>3212</v>
      </c>
      <c r="B144" s="154" t="s">
        <v>50</v>
      </c>
      <c r="C144" s="152">
        <f t="shared" ref="C144" si="84">SUM(D144:K144)</f>
        <v>10000</v>
      </c>
      <c r="D144" s="152"/>
      <c r="E144" s="152"/>
      <c r="F144" s="152"/>
      <c r="G144" s="152"/>
      <c r="H144" s="152">
        <v>10000</v>
      </c>
      <c r="I144" s="152"/>
      <c r="J144" s="152"/>
      <c r="K144" s="152"/>
      <c r="L144" s="152"/>
      <c r="M144" s="152"/>
      <c r="N144" s="152"/>
      <c r="O144" s="152"/>
      <c r="P144" s="152"/>
    </row>
    <row r="145" spans="1:16" ht="26.25" hidden="1" customHeight="1">
      <c r="A145" s="247"/>
      <c r="B145" s="248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</row>
    <row r="146" spans="1:16" ht="12.75" hidden="1" customHeight="1">
      <c r="A146" s="167"/>
      <c r="B146" s="168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</row>
    <row r="147" spans="1:16" ht="12.75" hidden="1" customHeight="1">
      <c r="A147" s="147"/>
      <c r="B147" s="170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</row>
    <row r="148" spans="1:16" s="183" customFormat="1" ht="12.75" hidden="1" customHeight="1">
      <c r="A148" s="180"/>
      <c r="B148" s="181"/>
      <c r="C148" s="182"/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</row>
    <row r="149" spans="1:16" ht="12.75" hidden="1" customHeight="1">
      <c r="A149" s="153"/>
      <c r="B149" s="179"/>
      <c r="C149" s="186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1:16">
      <c r="A150" s="243" t="s">
        <v>107</v>
      </c>
      <c r="B150" s="243"/>
      <c r="C150" s="174">
        <f>C151</f>
        <v>270000</v>
      </c>
      <c r="D150" s="174">
        <f t="shared" ref="D150:J151" si="85">D151</f>
        <v>20000</v>
      </c>
      <c r="E150" s="174">
        <f t="shared" si="85"/>
        <v>0</v>
      </c>
      <c r="F150" s="174">
        <f t="shared" si="85"/>
        <v>0</v>
      </c>
      <c r="G150" s="174">
        <f t="shared" si="85"/>
        <v>0</v>
      </c>
      <c r="H150" s="174">
        <f t="shared" si="85"/>
        <v>0</v>
      </c>
      <c r="I150" s="174">
        <f t="shared" si="85"/>
        <v>0</v>
      </c>
      <c r="J150" s="174">
        <f t="shared" si="85"/>
        <v>0</v>
      </c>
      <c r="K150" s="174">
        <f>K151</f>
        <v>250000</v>
      </c>
      <c r="L150" s="174"/>
      <c r="M150" s="174"/>
      <c r="N150" s="174">
        <f>N151</f>
        <v>180000</v>
      </c>
      <c r="O150" s="174"/>
      <c r="P150" s="174">
        <f>P151</f>
        <v>160000</v>
      </c>
    </row>
    <row r="151" spans="1:16">
      <c r="A151" s="167">
        <v>3</v>
      </c>
      <c r="B151" s="168" t="s">
        <v>25</v>
      </c>
      <c r="C151" s="162">
        <f>SUM(D151:K151)</f>
        <v>270000</v>
      </c>
      <c r="D151" s="162">
        <f t="shared" si="85"/>
        <v>20000</v>
      </c>
      <c r="E151" s="162">
        <f t="shared" si="85"/>
        <v>0</v>
      </c>
      <c r="F151" s="162">
        <f t="shared" si="85"/>
        <v>0</v>
      </c>
      <c r="G151" s="162">
        <f t="shared" si="85"/>
        <v>0</v>
      </c>
      <c r="H151" s="162">
        <f t="shared" si="85"/>
        <v>0</v>
      </c>
      <c r="I151" s="162">
        <f t="shared" si="85"/>
        <v>0</v>
      </c>
      <c r="J151" s="162">
        <f t="shared" si="85"/>
        <v>0</v>
      </c>
      <c r="K151" s="162">
        <f>K152</f>
        <v>250000</v>
      </c>
      <c r="L151" s="162"/>
      <c r="M151" s="162"/>
      <c r="N151" s="162">
        <f>N152</f>
        <v>180000</v>
      </c>
      <c r="O151" s="162"/>
      <c r="P151" s="162">
        <f>P152</f>
        <v>160000</v>
      </c>
    </row>
    <row r="152" spans="1:16">
      <c r="A152" s="169">
        <v>32</v>
      </c>
      <c r="B152" s="170" t="s">
        <v>30</v>
      </c>
      <c r="C152" s="149">
        <f>SUM(D152:K152)</f>
        <v>270000</v>
      </c>
      <c r="D152" s="149">
        <f>D153+E155</f>
        <v>20000</v>
      </c>
      <c r="E152" s="149"/>
      <c r="F152" s="149"/>
      <c r="G152" s="149"/>
      <c r="H152" s="149"/>
      <c r="I152" s="149">
        <f t="shared" ref="I152:J152" si="86">I153+I155+I162</f>
        <v>0</v>
      </c>
      <c r="J152" s="149">
        <f t="shared" si="86"/>
        <v>0</v>
      </c>
      <c r="K152" s="149">
        <f>K153+K155</f>
        <v>250000</v>
      </c>
      <c r="L152" s="149"/>
      <c r="M152" s="149"/>
      <c r="N152" s="149">
        <v>180000</v>
      </c>
      <c r="O152" s="149"/>
      <c r="P152" s="149">
        <v>160000</v>
      </c>
    </row>
    <row r="153" spans="1:16" ht="12.75" customHeight="1">
      <c r="A153" s="150">
        <v>321</v>
      </c>
      <c r="B153" s="151" t="s">
        <v>31</v>
      </c>
      <c r="C153" s="182">
        <f>SUM(D153:K153)</f>
        <v>220000</v>
      </c>
      <c r="D153" s="163">
        <f>D154+D155</f>
        <v>20000</v>
      </c>
      <c r="E153" s="163">
        <f t="shared" ref="E153:J153" si="87">E154+E155+E156</f>
        <v>0</v>
      </c>
      <c r="F153" s="163">
        <f t="shared" si="87"/>
        <v>0</v>
      </c>
      <c r="G153" s="163">
        <f t="shared" si="87"/>
        <v>0</v>
      </c>
      <c r="H153" s="163">
        <f t="shared" si="87"/>
        <v>0</v>
      </c>
      <c r="I153" s="163">
        <f t="shared" si="87"/>
        <v>0</v>
      </c>
      <c r="J153" s="163">
        <f t="shared" si="87"/>
        <v>0</v>
      </c>
      <c r="K153" s="163">
        <f>K154</f>
        <v>200000</v>
      </c>
      <c r="L153" s="163"/>
      <c r="M153" s="163"/>
      <c r="N153" s="163">
        <f t="shared" ref="N153" si="88">N154+N155+N156</f>
        <v>0</v>
      </c>
      <c r="O153" s="163"/>
      <c r="P153" s="163"/>
    </row>
    <row r="154" spans="1:16" ht="12.75" customHeight="1">
      <c r="A154" s="153">
        <v>3211</v>
      </c>
      <c r="B154" s="154" t="s">
        <v>49</v>
      </c>
      <c r="C154" s="152">
        <f t="shared" ref="C154" si="89">SUM(D154:K154)</f>
        <v>200000</v>
      </c>
      <c r="D154" s="152"/>
      <c r="E154" s="152"/>
      <c r="F154" s="152"/>
      <c r="G154" s="152"/>
      <c r="H154" s="152"/>
      <c r="I154" s="152"/>
      <c r="J154" s="152"/>
      <c r="K154" s="152">
        <v>200000</v>
      </c>
      <c r="L154" s="152"/>
      <c r="M154" s="152"/>
      <c r="N154" s="152"/>
      <c r="O154" s="152"/>
      <c r="P154" s="152"/>
    </row>
    <row r="155" spans="1:16" ht="26.25" customHeight="1">
      <c r="A155" s="150">
        <v>329</v>
      </c>
      <c r="B155" s="151" t="s">
        <v>34</v>
      </c>
      <c r="C155" s="182">
        <f>SUM(D155:K155)</f>
        <v>70000</v>
      </c>
      <c r="D155" s="163">
        <v>20000</v>
      </c>
      <c r="E155" s="163"/>
      <c r="F155" s="163"/>
      <c r="G155" s="163"/>
      <c r="H155" s="163"/>
      <c r="I155" s="163">
        <f t="shared" ref="I155:J155" si="90">SUM(I156:I164)</f>
        <v>0</v>
      </c>
      <c r="J155" s="163">
        <f t="shared" si="90"/>
        <v>0</v>
      </c>
      <c r="K155" s="163">
        <f>K156</f>
        <v>50000</v>
      </c>
      <c r="L155" s="163"/>
      <c r="M155" s="163"/>
      <c r="N155" s="163">
        <f>N156</f>
        <v>0</v>
      </c>
      <c r="O155" s="163"/>
      <c r="P155" s="163"/>
    </row>
    <row r="156" spans="1:16" ht="12.75" customHeight="1">
      <c r="A156" s="153">
        <v>3299</v>
      </c>
      <c r="B156" s="154" t="s">
        <v>34</v>
      </c>
      <c r="C156" s="182">
        <f>SUM(D156:K156)</f>
        <v>70000</v>
      </c>
      <c r="D156" s="152">
        <v>20000</v>
      </c>
      <c r="E156" s="152"/>
      <c r="F156" s="152"/>
      <c r="G156" s="152"/>
      <c r="H156" s="152"/>
      <c r="I156" s="152"/>
      <c r="J156" s="152"/>
      <c r="K156" s="152">
        <v>50000</v>
      </c>
      <c r="L156" s="152"/>
      <c r="M156" s="152"/>
      <c r="N156" s="152">
        <v>0</v>
      </c>
      <c r="O156" s="152"/>
      <c r="P156" s="152"/>
    </row>
    <row r="157" spans="1:16" s="202" customFormat="1" ht="12.75" customHeight="1">
      <c r="A157" s="253" t="s">
        <v>123</v>
      </c>
      <c r="B157" s="254"/>
      <c r="C157" s="174">
        <f>C158</f>
        <v>161700</v>
      </c>
      <c r="D157" s="203">
        <v>161700</v>
      </c>
      <c r="E157" s="203"/>
      <c r="F157" s="203"/>
      <c r="G157" s="203"/>
      <c r="H157" s="203"/>
      <c r="I157" s="203"/>
      <c r="J157" s="203"/>
      <c r="K157" s="203"/>
      <c r="L157" s="203"/>
      <c r="M157" s="203"/>
      <c r="N157" s="203">
        <v>161700</v>
      </c>
      <c r="O157" s="203"/>
      <c r="P157" s="203">
        <v>161700</v>
      </c>
    </row>
    <row r="158" spans="1:16" s="202" customFormat="1" ht="12.75" customHeight="1">
      <c r="A158" s="167">
        <v>3</v>
      </c>
      <c r="B158" s="168" t="s">
        <v>25</v>
      </c>
      <c r="C158" s="162">
        <f>SUM(D158:K158)</f>
        <v>161700</v>
      </c>
      <c r="D158" s="204">
        <v>161700</v>
      </c>
      <c r="E158" s="204"/>
      <c r="F158" s="204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</row>
    <row r="159" spans="1:16" s="202" customFormat="1" ht="12.75" customHeight="1">
      <c r="A159" s="205">
        <v>37</v>
      </c>
      <c r="B159" s="206" t="s">
        <v>121</v>
      </c>
      <c r="C159" s="182">
        <f t="shared" ref="C159:C160" si="91">SUM(D159:K159)</f>
        <v>161700</v>
      </c>
      <c r="D159" s="207">
        <v>161700</v>
      </c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207"/>
    </row>
    <row r="160" spans="1:16">
      <c r="A160" s="153">
        <v>372</v>
      </c>
      <c r="B160" s="173" t="s">
        <v>122</v>
      </c>
      <c r="C160" s="182">
        <f t="shared" si="91"/>
        <v>161700</v>
      </c>
      <c r="D160" s="152">
        <v>161700</v>
      </c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</row>
    <row r="161" spans="1:16" s="202" customFormat="1">
      <c r="A161" s="153">
        <v>3722</v>
      </c>
      <c r="B161" s="173" t="s">
        <v>122</v>
      </c>
      <c r="C161" s="182">
        <f>SUM(D161:K161)</f>
        <v>161700</v>
      </c>
      <c r="D161" s="152">
        <v>161700</v>
      </c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</row>
    <row r="162" spans="1:16" s="12" customFormat="1" ht="12.75" customHeight="1">
      <c r="A162" s="239" t="s">
        <v>95</v>
      </c>
      <c r="B162" s="239"/>
      <c r="C162" s="158">
        <f>C163+C173</f>
        <v>225048</v>
      </c>
      <c r="D162" s="158">
        <f t="shared" ref="D162:K162" si="92">D163+D173</f>
        <v>200000</v>
      </c>
      <c r="E162" s="158">
        <f t="shared" si="92"/>
        <v>4000</v>
      </c>
      <c r="F162" s="158">
        <f t="shared" si="92"/>
        <v>18048</v>
      </c>
      <c r="G162" s="158">
        <f t="shared" si="92"/>
        <v>3000</v>
      </c>
      <c r="H162" s="158">
        <f t="shared" si="92"/>
        <v>0</v>
      </c>
      <c r="I162" s="158">
        <f t="shared" si="92"/>
        <v>0</v>
      </c>
      <c r="J162" s="158">
        <f t="shared" si="92"/>
        <v>0</v>
      </c>
      <c r="K162" s="158">
        <f t="shared" si="92"/>
        <v>0</v>
      </c>
      <c r="L162" s="158"/>
      <c r="M162" s="158">
        <f>M163</f>
        <v>0</v>
      </c>
      <c r="N162" s="158">
        <f t="shared" ref="N162:P162" si="93">N163+N173</f>
        <v>225048</v>
      </c>
      <c r="O162" s="158"/>
      <c r="P162" s="158">
        <f t="shared" si="93"/>
        <v>225048</v>
      </c>
    </row>
    <row r="163" spans="1:16" s="12" customFormat="1" ht="12.75" customHeight="1">
      <c r="A163" s="175" t="s">
        <v>96</v>
      </c>
      <c r="B163" s="176"/>
      <c r="C163" s="174">
        <f t="shared" ref="C163:C168" si="94">SUM(D163:M163)</f>
        <v>25048</v>
      </c>
      <c r="D163" s="174">
        <f t="shared" ref="D163:J163" si="95">D164</f>
        <v>0</v>
      </c>
      <c r="E163" s="174">
        <f t="shared" si="95"/>
        <v>4000</v>
      </c>
      <c r="F163" s="174">
        <f t="shared" si="95"/>
        <v>18048</v>
      </c>
      <c r="G163" s="174">
        <f t="shared" si="95"/>
        <v>3000</v>
      </c>
      <c r="H163" s="174">
        <f t="shared" si="95"/>
        <v>0</v>
      </c>
      <c r="I163" s="174">
        <f t="shared" si="95"/>
        <v>0</v>
      </c>
      <c r="J163" s="174">
        <f t="shared" si="95"/>
        <v>0</v>
      </c>
      <c r="K163" s="174">
        <v>0</v>
      </c>
      <c r="L163" s="174"/>
      <c r="M163" s="174">
        <f>M164</f>
        <v>0</v>
      </c>
      <c r="N163" s="174">
        <f t="shared" ref="N163" si="96">N164</f>
        <v>25048</v>
      </c>
      <c r="O163" s="174"/>
      <c r="P163" s="174">
        <f t="shared" ref="P163" si="97">P164</f>
        <v>25048</v>
      </c>
    </row>
    <row r="164" spans="1:16" s="12" customFormat="1" ht="25.5">
      <c r="A164" s="144">
        <v>4</v>
      </c>
      <c r="B164" s="161" t="s">
        <v>38</v>
      </c>
      <c r="C164" s="162">
        <f t="shared" si="94"/>
        <v>25048</v>
      </c>
      <c r="D164" s="162">
        <f t="shared" ref="D164:I164" si="98">D165</f>
        <v>0</v>
      </c>
      <c r="E164" s="162">
        <f t="shared" si="98"/>
        <v>4000</v>
      </c>
      <c r="F164" s="162">
        <f t="shared" si="98"/>
        <v>18048</v>
      </c>
      <c r="G164" s="162">
        <f t="shared" si="98"/>
        <v>3000</v>
      </c>
      <c r="H164" s="162">
        <f t="shared" si="98"/>
        <v>0</v>
      </c>
      <c r="I164" s="162">
        <f t="shared" si="98"/>
        <v>0</v>
      </c>
      <c r="J164" s="162">
        <f>J165</f>
        <v>0</v>
      </c>
      <c r="K164" s="162">
        <v>0</v>
      </c>
      <c r="L164" s="162"/>
      <c r="M164" s="162">
        <f>M165</f>
        <v>0</v>
      </c>
      <c r="N164" s="162">
        <f t="shared" ref="N164" si="99">SUM(O164:X164)</f>
        <v>25048</v>
      </c>
      <c r="O164" s="162"/>
      <c r="P164" s="162">
        <f>P165</f>
        <v>25048</v>
      </c>
    </row>
    <row r="165" spans="1:16" s="12" customFormat="1" ht="25.5">
      <c r="A165" s="147">
        <v>42</v>
      </c>
      <c r="B165" s="148" t="s">
        <v>39</v>
      </c>
      <c r="C165" s="149">
        <f t="shared" si="94"/>
        <v>25048</v>
      </c>
      <c r="D165" s="149">
        <f t="shared" ref="D165:I165" si="100">D166+D170</f>
        <v>0</v>
      </c>
      <c r="E165" s="149">
        <f t="shared" si="100"/>
        <v>4000</v>
      </c>
      <c r="F165" s="149">
        <f t="shared" si="100"/>
        <v>18048</v>
      </c>
      <c r="G165" s="149">
        <f t="shared" si="100"/>
        <v>3000</v>
      </c>
      <c r="H165" s="149">
        <f t="shared" si="100"/>
        <v>0</v>
      </c>
      <c r="I165" s="149">
        <f t="shared" si="100"/>
        <v>0</v>
      </c>
      <c r="J165" s="149">
        <f>J166+J170</f>
        <v>0</v>
      </c>
      <c r="K165" s="149">
        <v>0</v>
      </c>
      <c r="L165" s="149"/>
      <c r="M165" s="149">
        <f>M166</f>
        <v>0</v>
      </c>
      <c r="N165" s="149">
        <v>25048</v>
      </c>
      <c r="O165" s="149"/>
      <c r="P165" s="149">
        <v>25048</v>
      </c>
    </row>
    <row r="166" spans="1:16">
      <c r="A166" s="150">
        <v>422</v>
      </c>
      <c r="B166" s="151" t="s">
        <v>37</v>
      </c>
      <c r="C166" s="163">
        <f t="shared" si="94"/>
        <v>15048</v>
      </c>
      <c r="D166" s="163">
        <f>D167+D168+D169</f>
        <v>0</v>
      </c>
      <c r="E166" s="163">
        <f t="shared" ref="E166:J166" si="101">E167+E168+E169</f>
        <v>0</v>
      </c>
      <c r="F166" s="163">
        <f>F167+F168+F169</f>
        <v>15048</v>
      </c>
      <c r="G166" s="163">
        <f t="shared" si="101"/>
        <v>0</v>
      </c>
      <c r="H166" s="163">
        <f t="shared" si="101"/>
        <v>0</v>
      </c>
      <c r="I166" s="163">
        <f t="shared" si="101"/>
        <v>0</v>
      </c>
      <c r="J166" s="163">
        <f t="shared" si="101"/>
        <v>0</v>
      </c>
      <c r="K166" s="163">
        <v>0</v>
      </c>
      <c r="L166" s="163"/>
      <c r="M166" s="163">
        <f>M168</f>
        <v>0</v>
      </c>
      <c r="N166" s="163"/>
      <c r="O166" s="163"/>
      <c r="P166" s="163"/>
    </row>
    <row r="167" spans="1:16" ht="12.75" customHeight="1">
      <c r="A167" s="153">
        <v>4221</v>
      </c>
      <c r="B167" s="154" t="s">
        <v>73</v>
      </c>
      <c r="C167" s="152">
        <f t="shared" si="94"/>
        <v>15048</v>
      </c>
      <c r="D167" s="152"/>
      <c r="E167" s="152"/>
      <c r="F167" s="152">
        <v>15048</v>
      </c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</row>
    <row r="168" spans="1:16" ht="12.75" customHeight="1">
      <c r="A168" s="153">
        <v>4222</v>
      </c>
      <c r="B168" s="154" t="s">
        <v>74</v>
      </c>
      <c r="C168" s="152">
        <f t="shared" si="94"/>
        <v>0</v>
      </c>
      <c r="D168" s="152"/>
      <c r="E168" s="152"/>
      <c r="F168" s="152"/>
      <c r="G168" s="152"/>
      <c r="H168" s="152"/>
      <c r="I168" s="152"/>
      <c r="J168" s="152"/>
      <c r="K168" s="152"/>
      <c r="L168" s="152"/>
      <c r="M168" s="186"/>
      <c r="N168" s="152"/>
      <c r="O168" s="152"/>
      <c r="P168" s="186"/>
    </row>
    <row r="169" spans="1:16" s="12" customFormat="1" ht="12.75" customHeight="1">
      <c r="A169" s="153">
        <v>4227</v>
      </c>
      <c r="B169" s="154" t="s">
        <v>75</v>
      </c>
      <c r="C169" s="152">
        <f t="shared" ref="C169:C177" si="102">SUM(D169:K169)</f>
        <v>0</v>
      </c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1:16" ht="25.5">
      <c r="A170" s="150">
        <v>424</v>
      </c>
      <c r="B170" s="151" t="s">
        <v>40</v>
      </c>
      <c r="C170" s="163">
        <f t="shared" si="102"/>
        <v>10000</v>
      </c>
      <c r="D170" s="163">
        <f t="shared" ref="D170:J170" si="103">D171</f>
        <v>0</v>
      </c>
      <c r="E170" s="163">
        <f t="shared" si="103"/>
        <v>4000</v>
      </c>
      <c r="F170" s="163">
        <f t="shared" si="103"/>
        <v>3000</v>
      </c>
      <c r="G170" s="163">
        <f t="shared" si="103"/>
        <v>3000</v>
      </c>
      <c r="H170" s="163">
        <f t="shared" si="103"/>
        <v>0</v>
      </c>
      <c r="I170" s="163">
        <f t="shared" si="103"/>
        <v>0</v>
      </c>
      <c r="J170" s="163">
        <f t="shared" si="103"/>
        <v>0</v>
      </c>
      <c r="K170" s="163">
        <v>0</v>
      </c>
      <c r="L170" s="163"/>
      <c r="M170" s="163"/>
      <c r="N170" s="163">
        <v>0</v>
      </c>
      <c r="O170" s="163"/>
      <c r="P170" s="163"/>
    </row>
    <row r="171" spans="1:16" ht="12.75" customHeight="1">
      <c r="A171" s="153">
        <v>4241</v>
      </c>
      <c r="B171" s="154" t="s">
        <v>76</v>
      </c>
      <c r="C171" s="152">
        <f t="shared" si="102"/>
        <v>10000</v>
      </c>
      <c r="D171" s="152"/>
      <c r="E171" s="152">
        <v>4000</v>
      </c>
      <c r="F171" s="152">
        <v>3000</v>
      </c>
      <c r="G171" s="152">
        <v>3000</v>
      </c>
      <c r="H171" s="152"/>
      <c r="I171" s="152"/>
      <c r="J171" s="152"/>
      <c r="K171" s="152"/>
      <c r="L171" s="152"/>
      <c r="M171" s="152"/>
      <c r="N171" s="152"/>
      <c r="O171" s="152"/>
      <c r="P171" s="152"/>
    </row>
    <row r="172" spans="1:16">
      <c r="A172" s="153"/>
      <c r="B172" s="154"/>
      <c r="C172" s="152">
        <f t="shared" si="102"/>
        <v>0</v>
      </c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1:16" s="12" customFormat="1">
      <c r="A173" s="175" t="s">
        <v>86</v>
      </c>
      <c r="B173" s="176"/>
      <c r="C173" s="174">
        <f>'PLAN RASHODA I IZDATAKA'!C174</f>
        <v>200000</v>
      </c>
      <c r="D173" s="174">
        <f>'PLAN RASHODA I IZDATAKA'!D174</f>
        <v>200000</v>
      </c>
      <c r="E173" s="174">
        <f>'PLAN RASHODA I IZDATAKA'!E174</f>
        <v>0</v>
      </c>
      <c r="F173" s="174">
        <f>'PLAN RASHODA I IZDATAKA'!F174</f>
        <v>0</v>
      </c>
      <c r="G173" s="174">
        <f>'PLAN RASHODA I IZDATAKA'!G174</f>
        <v>0</v>
      </c>
      <c r="H173" s="174">
        <f>'PLAN RASHODA I IZDATAKA'!H174</f>
        <v>0</v>
      </c>
      <c r="I173" s="174">
        <f>'PLAN RASHODA I IZDATAKA'!I174</f>
        <v>0</v>
      </c>
      <c r="J173" s="174">
        <f>'PLAN RASHODA I IZDATAKA'!J174</f>
        <v>0</v>
      </c>
      <c r="K173" s="174">
        <v>0</v>
      </c>
      <c r="L173" s="174"/>
      <c r="M173" s="174"/>
      <c r="N173" s="174">
        <f t="shared" ref="N173" si="104">N174+N184</f>
        <v>200000</v>
      </c>
      <c r="O173" s="174"/>
      <c r="P173" s="174">
        <f t="shared" ref="P173" si="105">P174+P184</f>
        <v>200000</v>
      </c>
    </row>
    <row r="174" spans="1:16" s="12" customFormat="1" ht="25.5">
      <c r="A174" s="144">
        <v>4</v>
      </c>
      <c r="B174" s="161" t="s">
        <v>38</v>
      </c>
      <c r="C174" s="162">
        <f t="shared" si="102"/>
        <v>200000</v>
      </c>
      <c r="D174" s="162">
        <f t="shared" ref="D174:J174" si="106">D175</f>
        <v>200000</v>
      </c>
      <c r="E174" s="162">
        <f t="shared" si="106"/>
        <v>0</v>
      </c>
      <c r="F174" s="162">
        <f t="shared" si="106"/>
        <v>0</v>
      </c>
      <c r="G174" s="162">
        <f t="shared" si="106"/>
        <v>0</v>
      </c>
      <c r="H174" s="162">
        <f t="shared" si="106"/>
        <v>0</v>
      </c>
      <c r="I174" s="162">
        <f t="shared" si="106"/>
        <v>0</v>
      </c>
      <c r="J174" s="162">
        <f t="shared" si="106"/>
        <v>0</v>
      </c>
      <c r="K174" s="162">
        <v>0</v>
      </c>
      <c r="L174" s="162"/>
      <c r="M174" s="162"/>
      <c r="N174" s="162">
        <v>200000</v>
      </c>
      <c r="O174" s="162"/>
      <c r="P174" s="162">
        <v>200000</v>
      </c>
    </row>
    <row r="175" spans="1:16" s="12" customFormat="1" ht="25.5">
      <c r="A175" s="147">
        <v>45</v>
      </c>
      <c r="B175" s="148" t="s">
        <v>80</v>
      </c>
      <c r="C175" s="149">
        <f t="shared" si="102"/>
        <v>200000</v>
      </c>
      <c r="D175" s="149">
        <f t="shared" ref="D175:J175" si="107">D176</f>
        <v>200000</v>
      </c>
      <c r="E175" s="149">
        <f t="shared" si="107"/>
        <v>0</v>
      </c>
      <c r="F175" s="149">
        <f t="shared" si="107"/>
        <v>0</v>
      </c>
      <c r="G175" s="149">
        <f t="shared" si="107"/>
        <v>0</v>
      </c>
      <c r="H175" s="149">
        <f t="shared" si="107"/>
        <v>0</v>
      </c>
      <c r="I175" s="149">
        <f t="shared" si="107"/>
        <v>0</v>
      </c>
      <c r="J175" s="149">
        <f t="shared" si="107"/>
        <v>0</v>
      </c>
      <c r="K175" s="149">
        <v>0</v>
      </c>
      <c r="L175" s="149"/>
      <c r="M175" s="149"/>
      <c r="N175" s="149">
        <v>200000</v>
      </c>
      <c r="O175" s="149"/>
      <c r="P175" s="149">
        <v>200000</v>
      </c>
    </row>
    <row r="176" spans="1:16" s="12" customFormat="1" ht="25.5">
      <c r="A176" s="150">
        <v>451</v>
      </c>
      <c r="B176" s="151" t="s">
        <v>81</v>
      </c>
      <c r="C176" s="163">
        <f t="shared" si="102"/>
        <v>200000</v>
      </c>
      <c r="D176" s="163">
        <f t="shared" ref="D176:J176" si="108">D177</f>
        <v>200000</v>
      </c>
      <c r="E176" s="163">
        <f t="shared" si="108"/>
        <v>0</v>
      </c>
      <c r="F176" s="163">
        <f t="shared" si="108"/>
        <v>0</v>
      </c>
      <c r="G176" s="163">
        <f t="shared" si="108"/>
        <v>0</v>
      </c>
      <c r="H176" s="163">
        <f t="shared" si="108"/>
        <v>0</v>
      </c>
      <c r="I176" s="163">
        <f t="shared" si="108"/>
        <v>0</v>
      </c>
      <c r="J176" s="163">
        <f t="shared" si="108"/>
        <v>0</v>
      </c>
      <c r="K176" s="163">
        <v>0</v>
      </c>
      <c r="L176" s="163"/>
      <c r="M176" s="163"/>
      <c r="N176" s="163">
        <v>0</v>
      </c>
      <c r="O176" s="163"/>
      <c r="P176" s="163"/>
    </row>
    <row r="177" spans="1:16" ht="26.25" customHeight="1">
      <c r="A177" s="153">
        <v>4511</v>
      </c>
      <c r="B177" s="154" t="s">
        <v>81</v>
      </c>
      <c r="C177" s="152">
        <f t="shared" si="102"/>
        <v>200000</v>
      </c>
      <c r="D177" s="152">
        <v>200000</v>
      </c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</row>
    <row r="178" spans="1:16" ht="12.75" customHeight="1">
      <c r="A178" s="153"/>
      <c r="B178" s="154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</row>
    <row r="179" spans="1:16" ht="27" customHeight="1">
      <c r="A179" s="240" t="s">
        <v>90</v>
      </c>
      <c r="B179" s="240"/>
      <c r="C179" s="158">
        <f t="shared" ref="C179:C185" si="109">SUM(D179:K179)</f>
        <v>0</v>
      </c>
      <c r="D179" s="158">
        <f t="shared" ref="D179:J179" si="110">D180</f>
        <v>0</v>
      </c>
      <c r="E179" s="158">
        <f t="shared" si="110"/>
        <v>0</v>
      </c>
      <c r="F179" s="158">
        <f t="shared" si="110"/>
        <v>0</v>
      </c>
      <c r="G179" s="158">
        <f t="shared" si="110"/>
        <v>0</v>
      </c>
      <c r="H179" s="158">
        <f t="shared" si="110"/>
        <v>0</v>
      </c>
      <c r="I179" s="158">
        <f t="shared" si="110"/>
        <v>0</v>
      </c>
      <c r="J179" s="158">
        <f t="shared" si="110"/>
        <v>0</v>
      </c>
      <c r="K179" s="158">
        <v>0</v>
      </c>
      <c r="L179" s="158"/>
      <c r="M179" s="158"/>
      <c r="N179" s="158">
        <v>0</v>
      </c>
      <c r="O179" s="158"/>
      <c r="P179" s="158"/>
    </row>
    <row r="180" spans="1:16" ht="26.25" customHeight="1">
      <c r="A180" s="250" t="s">
        <v>91</v>
      </c>
      <c r="B180" s="250"/>
      <c r="C180" s="160">
        <f t="shared" si="109"/>
        <v>0</v>
      </c>
      <c r="D180" s="160">
        <f t="shared" ref="D180:J180" si="111">D181</f>
        <v>0</v>
      </c>
      <c r="E180" s="160">
        <f t="shared" si="111"/>
        <v>0</v>
      </c>
      <c r="F180" s="160">
        <f t="shared" si="111"/>
        <v>0</v>
      </c>
      <c r="G180" s="160">
        <f t="shared" si="111"/>
        <v>0</v>
      </c>
      <c r="H180" s="160">
        <f t="shared" si="111"/>
        <v>0</v>
      </c>
      <c r="I180" s="160">
        <f t="shared" si="111"/>
        <v>0</v>
      </c>
      <c r="J180" s="160">
        <f t="shared" si="111"/>
        <v>0</v>
      </c>
      <c r="K180" s="160">
        <v>0</v>
      </c>
      <c r="L180" s="160"/>
      <c r="M180" s="160"/>
      <c r="N180" s="160">
        <v>0</v>
      </c>
      <c r="O180" s="160"/>
      <c r="P180" s="160"/>
    </row>
    <row r="181" spans="1:16" ht="18" customHeight="1">
      <c r="A181" s="177">
        <v>3</v>
      </c>
      <c r="B181" s="168" t="s">
        <v>25</v>
      </c>
      <c r="C181" s="162">
        <f t="shared" si="109"/>
        <v>0</v>
      </c>
      <c r="D181" s="162">
        <f t="shared" ref="D181:J181" si="112">D182</f>
        <v>0</v>
      </c>
      <c r="E181" s="162">
        <f t="shared" si="112"/>
        <v>0</v>
      </c>
      <c r="F181" s="162">
        <f t="shared" si="112"/>
        <v>0</v>
      </c>
      <c r="G181" s="162">
        <f t="shared" si="112"/>
        <v>0</v>
      </c>
      <c r="H181" s="162">
        <f t="shared" si="112"/>
        <v>0</v>
      </c>
      <c r="I181" s="162">
        <f t="shared" si="112"/>
        <v>0</v>
      </c>
      <c r="J181" s="162">
        <f t="shared" si="112"/>
        <v>0</v>
      </c>
      <c r="K181" s="162">
        <v>0</v>
      </c>
      <c r="L181" s="162"/>
      <c r="M181" s="162"/>
      <c r="N181" s="162">
        <v>0</v>
      </c>
      <c r="O181" s="162"/>
      <c r="P181" s="162"/>
    </row>
    <row r="182" spans="1:16">
      <c r="A182" s="169">
        <v>32</v>
      </c>
      <c r="B182" s="170" t="s">
        <v>30</v>
      </c>
      <c r="C182" s="149">
        <f t="shared" si="109"/>
        <v>0</v>
      </c>
      <c r="D182" s="149">
        <f t="shared" ref="D182:J182" si="113">D183</f>
        <v>0</v>
      </c>
      <c r="E182" s="149">
        <f t="shared" si="113"/>
        <v>0</v>
      </c>
      <c r="F182" s="149">
        <f t="shared" si="113"/>
        <v>0</v>
      </c>
      <c r="G182" s="149">
        <f t="shared" si="113"/>
        <v>0</v>
      </c>
      <c r="H182" s="149">
        <f t="shared" si="113"/>
        <v>0</v>
      </c>
      <c r="I182" s="149">
        <f t="shared" si="113"/>
        <v>0</v>
      </c>
      <c r="J182" s="149">
        <f t="shared" si="113"/>
        <v>0</v>
      </c>
      <c r="K182" s="149">
        <v>0</v>
      </c>
      <c r="L182" s="149"/>
      <c r="M182" s="149"/>
      <c r="N182" s="149">
        <v>0</v>
      </c>
      <c r="O182" s="149"/>
      <c r="P182" s="149"/>
    </row>
    <row r="183" spans="1:16">
      <c r="A183" s="171">
        <v>323</v>
      </c>
      <c r="B183" s="172" t="s">
        <v>33</v>
      </c>
      <c r="C183" s="163">
        <f t="shared" si="109"/>
        <v>0</v>
      </c>
      <c r="D183" s="163">
        <f t="shared" ref="D183:J183" si="114">D184</f>
        <v>0</v>
      </c>
      <c r="E183" s="163">
        <f t="shared" si="114"/>
        <v>0</v>
      </c>
      <c r="F183" s="163">
        <f t="shared" si="114"/>
        <v>0</v>
      </c>
      <c r="G183" s="163">
        <f t="shared" si="114"/>
        <v>0</v>
      </c>
      <c r="H183" s="163">
        <f t="shared" si="114"/>
        <v>0</v>
      </c>
      <c r="I183" s="163">
        <f t="shared" si="114"/>
        <v>0</v>
      </c>
      <c r="J183" s="163">
        <f t="shared" si="114"/>
        <v>0</v>
      </c>
      <c r="K183" s="163">
        <v>0</v>
      </c>
      <c r="L183" s="163"/>
      <c r="M183" s="163"/>
      <c r="N183" s="163">
        <v>0</v>
      </c>
      <c r="O183" s="163"/>
      <c r="P183" s="163"/>
    </row>
    <row r="184" spans="1:16" ht="12.75" customHeight="1">
      <c r="A184" s="153">
        <v>3232</v>
      </c>
      <c r="B184" s="154" t="s">
        <v>60</v>
      </c>
      <c r="C184" s="152">
        <f t="shared" si="109"/>
        <v>0</v>
      </c>
      <c r="D184" s="152"/>
      <c r="E184" s="152">
        <v>0</v>
      </c>
      <c r="F184" s="152">
        <v>0</v>
      </c>
      <c r="G184" s="152">
        <v>0</v>
      </c>
      <c r="H184" s="152">
        <v>0</v>
      </c>
      <c r="I184" s="152">
        <v>0</v>
      </c>
      <c r="J184" s="152">
        <v>0</v>
      </c>
      <c r="K184" s="152">
        <v>0</v>
      </c>
      <c r="L184" s="152"/>
      <c r="M184" s="152"/>
      <c r="N184" s="152">
        <v>0</v>
      </c>
      <c r="O184" s="152"/>
      <c r="P184" s="152"/>
    </row>
    <row r="185" spans="1:16">
      <c r="A185" s="153"/>
      <c r="B185" s="154"/>
      <c r="C185" s="152">
        <f t="shared" si="109"/>
        <v>0</v>
      </c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</row>
    <row r="186" spans="1:16" s="12" customFormat="1">
      <c r="A186" s="238" t="s">
        <v>79</v>
      </c>
      <c r="B186" s="238"/>
      <c r="C186" s="178">
        <f>C179+C162+C110+C78+C71+C25+C6</f>
        <v>8315750</v>
      </c>
      <c r="D186" s="178">
        <f>D179+D162+D110+D78+D71+D25+D6</f>
        <v>846150</v>
      </c>
      <c r="E186" s="178">
        <f t="shared" ref="E186:J186" si="115">E6+E25+E71+E78+E100+E162+E179</f>
        <v>6424500</v>
      </c>
      <c r="F186" s="178">
        <f t="shared" si="115"/>
        <v>63500</v>
      </c>
      <c r="G186" s="178">
        <f t="shared" si="115"/>
        <v>320500</v>
      </c>
      <c r="H186" s="178">
        <f>H179+H162+H110+H78+H71+H25+H6</f>
        <v>407100</v>
      </c>
      <c r="I186" s="178">
        <f t="shared" si="115"/>
        <v>4000</v>
      </c>
      <c r="J186" s="178">
        <f t="shared" si="115"/>
        <v>0</v>
      </c>
      <c r="K186" s="178">
        <f>K179+K162+K110+K78+K71+K25</f>
        <v>250000</v>
      </c>
      <c r="L186" s="178"/>
      <c r="M186" s="178">
        <f>M6+M25+M71+M78+M100+M162+M179</f>
        <v>0</v>
      </c>
      <c r="N186" s="178">
        <f>N179+N162+N110+N78+N71+N25+N6</f>
        <v>8581250</v>
      </c>
      <c r="O186" s="178"/>
      <c r="P186" s="178">
        <f>P179+P162+P110+P78+P71+P25+P6</f>
        <v>8692250</v>
      </c>
    </row>
    <row r="187" spans="1:16">
      <c r="A187" s="86"/>
      <c r="B187" s="15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</row>
    <row r="188" spans="1:16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99"/>
      <c r="O188" s="199"/>
      <c r="P188" s="199"/>
    </row>
    <row r="189" spans="1:16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99"/>
      <c r="O189" s="199"/>
      <c r="P189" s="199"/>
    </row>
    <row r="190" spans="1:16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99"/>
      <c r="O190" s="199"/>
      <c r="P190" s="199"/>
    </row>
    <row r="191" spans="1:16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99"/>
      <c r="O191" s="199"/>
      <c r="P191" s="199"/>
    </row>
    <row r="192" spans="1:16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99"/>
      <c r="O192" s="199"/>
      <c r="P192" s="199"/>
    </row>
    <row r="193" spans="1:16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99"/>
      <c r="O193" s="199"/>
      <c r="P193" s="199"/>
    </row>
    <row r="194" spans="1:16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99"/>
      <c r="O194" s="199"/>
      <c r="P194" s="199"/>
    </row>
    <row r="195" spans="1:16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99"/>
      <c r="O195" s="199"/>
      <c r="P195" s="199"/>
    </row>
    <row r="196" spans="1:16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99"/>
      <c r="O196" s="199"/>
      <c r="P196" s="199"/>
    </row>
    <row r="197" spans="1:16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99"/>
      <c r="O197" s="199"/>
      <c r="P197" s="199"/>
    </row>
    <row r="198" spans="1:16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99"/>
      <c r="O198" s="199"/>
      <c r="P198" s="199"/>
    </row>
    <row r="199" spans="1:16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99"/>
      <c r="O199" s="199"/>
      <c r="P199" s="199"/>
    </row>
    <row r="200" spans="1:16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99"/>
      <c r="O200" s="199"/>
      <c r="P200" s="199"/>
    </row>
    <row r="201" spans="1:16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99"/>
      <c r="O201" s="199"/>
      <c r="P201" s="199"/>
    </row>
    <row r="202" spans="1:16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99"/>
      <c r="O202" s="199"/>
      <c r="P202" s="199"/>
    </row>
    <row r="203" spans="1:16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99"/>
      <c r="O203" s="199"/>
      <c r="P203" s="199"/>
    </row>
    <row r="204" spans="1:16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99"/>
      <c r="O204" s="199"/>
      <c r="P204" s="199"/>
    </row>
    <row r="205" spans="1:16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99"/>
      <c r="O205" s="199"/>
      <c r="P205" s="199"/>
    </row>
    <row r="206" spans="1:16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99"/>
      <c r="O206" s="199"/>
      <c r="P206" s="199"/>
    </row>
    <row r="207" spans="1:16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99"/>
      <c r="O207" s="199"/>
      <c r="P207" s="199"/>
    </row>
    <row r="208" spans="1:16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99"/>
      <c r="O208" s="199"/>
      <c r="P208" s="199"/>
    </row>
    <row r="209" spans="1:16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99"/>
      <c r="O209" s="199"/>
      <c r="P209" s="199"/>
    </row>
    <row r="210" spans="1:16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99"/>
      <c r="O210" s="199"/>
      <c r="P210" s="199"/>
    </row>
    <row r="211" spans="1:16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99"/>
      <c r="O211" s="199"/>
      <c r="P211" s="199"/>
    </row>
    <row r="212" spans="1:16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99"/>
      <c r="O212" s="199"/>
      <c r="P212" s="199"/>
    </row>
    <row r="213" spans="1:16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99"/>
      <c r="O213" s="199"/>
      <c r="P213" s="199"/>
    </row>
    <row r="214" spans="1:16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99"/>
      <c r="O214" s="199"/>
      <c r="P214" s="199"/>
    </row>
    <row r="215" spans="1:16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99"/>
      <c r="O215" s="199"/>
      <c r="P215" s="199"/>
    </row>
    <row r="216" spans="1:16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99"/>
      <c r="O216" s="199"/>
      <c r="P216" s="199"/>
    </row>
    <row r="217" spans="1:16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99"/>
      <c r="O217" s="199"/>
      <c r="P217" s="199"/>
    </row>
    <row r="218" spans="1:16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99"/>
      <c r="O218" s="199"/>
      <c r="P218" s="199"/>
    </row>
    <row r="219" spans="1:16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99"/>
      <c r="O219" s="199"/>
      <c r="P219" s="199"/>
    </row>
    <row r="220" spans="1:16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99"/>
      <c r="O220" s="199"/>
      <c r="P220" s="199"/>
    </row>
    <row r="221" spans="1:16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99"/>
      <c r="O221" s="199"/>
      <c r="P221" s="199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</sheetData>
  <mergeCells count="23">
    <mergeCell ref="A1:M1"/>
    <mergeCell ref="A145:B145"/>
    <mergeCell ref="A113:B113"/>
    <mergeCell ref="A180:B180"/>
    <mergeCell ref="A132:B132"/>
    <mergeCell ref="A118:B118"/>
    <mergeCell ref="A101:B101"/>
    <mergeCell ref="A162:B162"/>
    <mergeCell ref="A71:B71"/>
    <mergeCell ref="A72:B72"/>
    <mergeCell ref="A179:B179"/>
    <mergeCell ref="A128:B128"/>
    <mergeCell ref="A67:B67"/>
    <mergeCell ref="A96:B96"/>
    <mergeCell ref="A157:B157"/>
    <mergeCell ref="A110:B110"/>
    <mergeCell ref="A186:B186"/>
    <mergeCell ref="A6:B6"/>
    <mergeCell ref="A25:B25"/>
    <mergeCell ref="A78:B78"/>
    <mergeCell ref="A100:B100"/>
    <mergeCell ref="A26:B26"/>
    <mergeCell ref="A150:B15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2018-11-23T12:23:06Z</cp:lastPrinted>
  <dcterms:created xsi:type="dcterms:W3CDTF">2013-09-11T11:00:21Z</dcterms:created>
  <dcterms:modified xsi:type="dcterms:W3CDTF">2018-11-23T12:23:13Z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