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tstvo\Desktop\"/>
    </mc:Choice>
  </mc:AlternateContent>
  <bookViews>
    <workbookView xWindow="120" yWindow="105" windowWidth="19020" windowHeight="11895" activeTab="2"/>
  </bookViews>
  <sheets>
    <sheet name="MAPA" sheetId="1" r:id="rId1"/>
    <sheet name="OPĆI DIO 2" sheetId="4" r:id="rId2"/>
    <sheet name="PLAN PRIHODA" sheetId="2" r:id="rId3"/>
    <sheet name="PLAN RASHODA I IZDATAKA" sheetId="3" r:id="rId4"/>
  </sheets>
  <definedNames>
    <definedName name="_xlnm._FilterDatabase" localSheetId="3" hidden="1">'PLAN RASHODA I IZDATAKA'!#REF!</definedName>
    <definedName name="_xlnm.Print_Titles" localSheetId="2">'PLAN PRIHODA'!$1:$1</definedName>
    <definedName name="_xlnm.Print_Titles" localSheetId="3">'PLAN RASHODA I IZDATAKA'!$1:$2</definedName>
    <definedName name="_xlnm.Print_Area" localSheetId="0">MAPA!$A$1:$H$5</definedName>
    <definedName name="_xlnm.Print_Area" localSheetId="2">'PLAN PRIHODA'!$A$1:$I$57</definedName>
  </definedNames>
  <calcPr calcId="152511"/>
</workbook>
</file>

<file path=xl/calcChain.xml><?xml version="1.0" encoding="utf-8"?>
<calcChain xmlns="http://schemas.openxmlformats.org/spreadsheetml/2006/main">
  <c r="F22" i="4" l="1"/>
  <c r="F12" i="4"/>
  <c r="H12" i="4" s="1"/>
  <c r="H9" i="4"/>
  <c r="H10" i="4"/>
  <c r="H11" i="4"/>
  <c r="G9" i="4"/>
  <c r="H6" i="4"/>
  <c r="H7" i="4"/>
  <c r="G6" i="4"/>
  <c r="D22" i="2"/>
  <c r="D25" i="2" s="1"/>
  <c r="N164" i="3"/>
  <c r="N163" i="3" s="1"/>
  <c r="N162" i="3" s="1"/>
  <c r="N25" i="3"/>
  <c r="N79" i="3"/>
  <c r="P38" i="3"/>
  <c r="P25" i="3"/>
  <c r="P26" i="3"/>
  <c r="P27" i="3"/>
  <c r="P28" i="3"/>
  <c r="N158" i="3"/>
  <c r="N159" i="3"/>
  <c r="N38" i="3" l="1"/>
  <c r="N28" i="3" s="1"/>
  <c r="N27" i="3" s="1"/>
  <c r="N26" i="3" s="1"/>
  <c r="P50" i="3"/>
  <c r="N50" i="3"/>
  <c r="P57" i="3"/>
  <c r="P58" i="3"/>
  <c r="P59" i="3"/>
  <c r="N57" i="3"/>
  <c r="N58" i="3"/>
  <c r="P63" i="3"/>
  <c r="P64" i="3"/>
  <c r="N63" i="3"/>
  <c r="C64" i="3"/>
  <c r="P66" i="3"/>
  <c r="P67" i="3"/>
  <c r="N65" i="3"/>
  <c r="N62" i="3" s="1"/>
  <c r="P62" i="3" l="1"/>
  <c r="P61" i="3" s="1"/>
  <c r="P60" i="3" s="1"/>
  <c r="N61" i="3"/>
  <c r="N60" i="3" s="1"/>
  <c r="P65" i="3"/>
  <c r="P85" i="3"/>
  <c r="N82" i="3"/>
  <c r="P82" i="3" s="1"/>
  <c r="P81" i="3" s="1"/>
  <c r="P80" i="3" s="1"/>
  <c r="N85" i="3"/>
  <c r="P87" i="3"/>
  <c r="P99" i="3"/>
  <c r="N99" i="3"/>
  <c r="P100" i="3"/>
  <c r="P102" i="3"/>
  <c r="P191" i="3"/>
  <c r="P192" i="3"/>
  <c r="P193" i="3"/>
  <c r="P194" i="3"/>
  <c r="N191" i="3"/>
  <c r="N192" i="3"/>
  <c r="N193" i="3"/>
  <c r="N194" i="3"/>
  <c r="P195" i="3"/>
  <c r="P175" i="3"/>
  <c r="P176" i="3"/>
  <c r="P177" i="3"/>
  <c r="N175" i="3"/>
  <c r="N176" i="3"/>
  <c r="C177" i="3"/>
  <c r="N177" i="3"/>
  <c r="P178" i="3"/>
  <c r="P180" i="3"/>
  <c r="P182" i="3"/>
  <c r="P185" i="3"/>
  <c r="N185" i="3"/>
  <c r="P186" i="3"/>
  <c r="P113" i="3"/>
  <c r="P114" i="3"/>
  <c r="P115" i="3"/>
  <c r="N113" i="3"/>
  <c r="N114" i="3"/>
  <c r="N115" i="3"/>
  <c r="P116" i="3"/>
  <c r="P118" i="3"/>
  <c r="P119" i="3"/>
  <c r="P120" i="3"/>
  <c r="N118" i="3"/>
  <c r="N119" i="3"/>
  <c r="N120" i="3"/>
  <c r="P126" i="3"/>
  <c r="P137" i="3"/>
  <c r="P138" i="3"/>
  <c r="P139" i="3"/>
  <c r="N137" i="3"/>
  <c r="N138" i="3"/>
  <c r="N139" i="3"/>
  <c r="P140" i="3"/>
  <c r="C140" i="3"/>
  <c r="C142" i="3"/>
  <c r="P142" i="3" s="1"/>
  <c r="C144" i="3"/>
  <c r="P144" i="3"/>
  <c r="P147" i="3"/>
  <c r="P148" i="3"/>
  <c r="N147" i="3"/>
  <c r="N157" i="3"/>
  <c r="P160" i="3"/>
  <c r="P159" i="3" s="1"/>
  <c r="P158" i="3" s="1"/>
  <c r="P157" i="3" s="1"/>
  <c r="F165" i="3"/>
  <c r="P164" i="3"/>
  <c r="P197" i="3"/>
  <c r="P198" i="3"/>
  <c r="P199" i="3"/>
  <c r="P200" i="3"/>
  <c r="N201" i="3"/>
  <c r="N200" i="3" s="1"/>
  <c r="P201" i="3"/>
  <c r="P203" i="3"/>
  <c r="P204" i="3"/>
  <c r="P205" i="3"/>
  <c r="P167" i="3"/>
  <c r="P171" i="3"/>
  <c r="P173" i="3"/>
  <c r="P169" i="3"/>
  <c r="N103" i="3" l="1"/>
  <c r="N221" i="3" s="1"/>
  <c r="P221" i="3" s="1"/>
  <c r="P162" i="3"/>
  <c r="N81" i="3"/>
  <c r="N80" i="3" s="1"/>
  <c r="N199" i="3"/>
  <c r="N198" i="3" s="1"/>
  <c r="N197" i="3" s="1"/>
  <c r="N33" i="3"/>
  <c r="N29" i="3"/>
  <c r="N20" i="3"/>
  <c r="N22" i="3"/>
  <c r="N16" i="3"/>
  <c r="N14" i="3"/>
  <c r="N10" i="3"/>
  <c r="F9" i="4"/>
  <c r="F33" i="3"/>
  <c r="K199" i="3"/>
  <c r="K198" i="3" s="1"/>
  <c r="K200" i="3"/>
  <c r="G38" i="3"/>
  <c r="C41" i="3"/>
  <c r="G85" i="3"/>
  <c r="C91" i="3"/>
  <c r="C90" i="3"/>
  <c r="C89" i="3"/>
  <c r="C88" i="3"/>
  <c r="C87" i="3"/>
  <c r="F50" i="3"/>
  <c r="F38" i="3"/>
  <c r="H38" i="3"/>
  <c r="F29" i="3"/>
  <c r="D29" i="3"/>
  <c r="D33" i="3"/>
  <c r="D38" i="3"/>
  <c r="D50" i="3"/>
  <c r="D65" i="3"/>
  <c r="C66" i="3"/>
  <c r="C67" i="3"/>
  <c r="C56" i="3"/>
  <c r="C55" i="3"/>
  <c r="C54" i="3"/>
  <c r="C53" i="3"/>
  <c r="C52" i="3"/>
  <c r="C51" i="3"/>
  <c r="C47" i="3"/>
  <c r="C46" i="3"/>
  <c r="C45" i="3"/>
  <c r="C44" i="3"/>
  <c r="C43" i="3"/>
  <c r="C42" i="3"/>
  <c r="C39" i="3"/>
  <c r="C37" i="3"/>
  <c r="C36" i="3"/>
  <c r="C34" i="3"/>
  <c r="C35" i="3"/>
  <c r="J159" i="3"/>
  <c r="C101" i="3"/>
  <c r="C102" i="3"/>
  <c r="K164" i="3"/>
  <c r="K163" i="3" s="1"/>
  <c r="C84" i="3"/>
  <c r="G83" i="3"/>
  <c r="C83" i="3" s="1"/>
  <c r="E193" i="3"/>
  <c r="E192" i="3" s="1"/>
  <c r="E191" i="3" s="1"/>
  <c r="D152" i="3"/>
  <c r="D151" i="3" s="1"/>
  <c r="D150" i="3" s="1"/>
  <c r="G152" i="3"/>
  <c r="G151" i="3" s="1"/>
  <c r="G150" i="3" s="1"/>
  <c r="C153" i="3"/>
  <c r="C152" i="3" s="1"/>
  <c r="C151" i="3" s="1"/>
  <c r="D185" i="3"/>
  <c r="C185" i="3" s="1"/>
  <c r="C182" i="3"/>
  <c r="C180" i="3"/>
  <c r="C178" i="3"/>
  <c r="C186" i="3"/>
  <c r="D194" i="3"/>
  <c r="C194" i="3" s="1"/>
  <c r="C193" i="3" s="1"/>
  <c r="C195" i="3"/>
  <c r="C196" i="3"/>
  <c r="D164" i="3"/>
  <c r="C173" i="3"/>
  <c r="C169" i="3"/>
  <c r="C167" i="3"/>
  <c r="C23" i="3"/>
  <c r="C124" i="3"/>
  <c r="F132" i="3"/>
  <c r="F133" i="3"/>
  <c r="C136" i="3"/>
  <c r="D135" i="3"/>
  <c r="D134" i="3" s="1"/>
  <c r="K132" i="3"/>
  <c r="P103" i="3" l="1"/>
  <c r="P79" i="3"/>
  <c r="N9" i="3"/>
  <c r="N19" i="3"/>
  <c r="D177" i="3"/>
  <c r="C150" i="3"/>
  <c r="D176" i="3"/>
  <c r="D193" i="3"/>
  <c r="D192" i="3" s="1"/>
  <c r="D132" i="3"/>
  <c r="D133" i="3"/>
  <c r="N8" i="3" l="1"/>
  <c r="N7" i="3" s="1"/>
  <c r="N6" i="3" s="1"/>
  <c r="C176" i="3"/>
  <c r="C175" i="3" s="1"/>
  <c r="D175" i="3"/>
  <c r="C192" i="3"/>
  <c r="C191" i="3" s="1"/>
  <c r="D191" i="3"/>
  <c r="C32" i="3"/>
  <c r="C31" i="3"/>
  <c r="B18" i="2"/>
  <c r="C30" i="3"/>
  <c r="D99" i="3"/>
  <c r="J99" i="3"/>
  <c r="I99" i="3"/>
  <c r="H99" i="3"/>
  <c r="G99" i="3"/>
  <c r="F99" i="3"/>
  <c r="E99" i="3"/>
  <c r="C100" i="3" l="1"/>
  <c r="C99" i="3" s="1"/>
  <c r="B25" i="2"/>
  <c r="M201" i="3"/>
  <c r="M200" i="3" s="1"/>
  <c r="M199" i="3" s="1"/>
  <c r="M198" i="3" s="1"/>
  <c r="M197" i="3" s="1"/>
  <c r="M221" i="3" s="1"/>
  <c r="C203" i="3"/>
  <c r="H22" i="4"/>
  <c r="G12" i="4"/>
  <c r="G22" i="4" s="1"/>
  <c r="F6" i="4"/>
  <c r="F12" i="2"/>
  <c r="D211" i="3"/>
  <c r="D210" i="3" s="1"/>
  <c r="C11" i="3"/>
  <c r="G16" i="2"/>
  <c r="G25" i="2" s="1"/>
  <c r="F9" i="2"/>
  <c r="F5" i="2"/>
  <c r="H5" i="2"/>
  <c r="E12" i="2"/>
  <c r="E25" i="2" s="1"/>
  <c r="H25" i="2"/>
  <c r="F7" i="2"/>
  <c r="D14" i="2"/>
  <c r="C7" i="2"/>
  <c r="C25" i="2" s="1"/>
  <c r="H92" i="3"/>
  <c r="K85" i="3"/>
  <c r="K82" i="3" s="1"/>
  <c r="K81" i="3" s="1"/>
  <c r="K80" i="3" s="1"/>
  <c r="K79" i="3" s="1"/>
  <c r="C160" i="3"/>
  <c r="C159" i="3" s="1"/>
  <c r="C158" i="3" s="1"/>
  <c r="C157" i="3" s="1"/>
  <c r="D115" i="3"/>
  <c r="K113" i="3"/>
  <c r="K29" i="3"/>
  <c r="E33" i="3"/>
  <c r="G33" i="3"/>
  <c r="H33" i="3"/>
  <c r="I33" i="3"/>
  <c r="J33" i="3"/>
  <c r="K33" i="3"/>
  <c r="C12" i="3"/>
  <c r="C13" i="3"/>
  <c r="C15" i="3"/>
  <c r="C17" i="3"/>
  <c r="C18" i="3"/>
  <c r="C21" i="3"/>
  <c r="C24" i="3"/>
  <c r="C77" i="3"/>
  <c r="C204" i="3"/>
  <c r="C207" i="3"/>
  <c r="C94" i="3"/>
  <c r="C98" i="3"/>
  <c r="C78" i="3"/>
  <c r="C49" i="3"/>
  <c r="C59" i="3"/>
  <c r="K197" i="3"/>
  <c r="C219" i="3"/>
  <c r="C220" i="3"/>
  <c r="D201" i="3"/>
  <c r="D121" i="3"/>
  <c r="D123" i="3"/>
  <c r="C122" i="3"/>
  <c r="C125" i="3"/>
  <c r="C109" i="3"/>
  <c r="C112" i="3"/>
  <c r="E107" i="3"/>
  <c r="E106" i="3" s="1"/>
  <c r="F107" i="3"/>
  <c r="F106" i="3" s="1"/>
  <c r="G107" i="3"/>
  <c r="G106" i="3" s="1"/>
  <c r="H107" i="3"/>
  <c r="H106" i="3" s="1"/>
  <c r="I107" i="3"/>
  <c r="I106" i="3" s="1"/>
  <c r="J107" i="3"/>
  <c r="J106" i="3" s="1"/>
  <c r="K107" i="3"/>
  <c r="K106" i="3" s="1"/>
  <c r="D107" i="3"/>
  <c r="D106" i="3" s="1"/>
  <c r="E111" i="3"/>
  <c r="E110" i="3" s="1"/>
  <c r="F111" i="3"/>
  <c r="F110" i="3" s="1"/>
  <c r="G111" i="3"/>
  <c r="G110" i="3" s="1"/>
  <c r="H111" i="3"/>
  <c r="H110" i="3" s="1"/>
  <c r="I111" i="3"/>
  <c r="I110" i="3" s="1"/>
  <c r="J111" i="3"/>
  <c r="J110" i="3" s="1"/>
  <c r="K111" i="3"/>
  <c r="K110" i="3" s="1"/>
  <c r="D111" i="3"/>
  <c r="D110" i="3" s="1"/>
  <c r="E63" i="3"/>
  <c r="F63" i="3"/>
  <c r="G63" i="3"/>
  <c r="H63" i="3"/>
  <c r="I63" i="3"/>
  <c r="J63" i="3"/>
  <c r="K63" i="3"/>
  <c r="E65" i="3"/>
  <c r="F65" i="3"/>
  <c r="G65" i="3"/>
  <c r="H65" i="3"/>
  <c r="I65" i="3"/>
  <c r="J65" i="3"/>
  <c r="K65" i="3"/>
  <c r="K62" i="3" s="1"/>
  <c r="K61" i="3" s="1"/>
  <c r="K60" i="3" s="1"/>
  <c r="D62" i="3"/>
  <c r="F10" i="3"/>
  <c r="G10" i="3"/>
  <c r="H10" i="3"/>
  <c r="I10" i="3"/>
  <c r="J10" i="3"/>
  <c r="F14" i="3"/>
  <c r="G14" i="3"/>
  <c r="H14" i="3"/>
  <c r="I14" i="3"/>
  <c r="J14" i="3"/>
  <c r="F16" i="3"/>
  <c r="G16" i="3"/>
  <c r="H16" i="3"/>
  <c r="I16" i="3"/>
  <c r="J16" i="3"/>
  <c r="F20" i="3"/>
  <c r="G20" i="3"/>
  <c r="H20" i="3"/>
  <c r="I20" i="3"/>
  <c r="J20" i="3"/>
  <c r="F22" i="3"/>
  <c r="G22" i="3"/>
  <c r="H22" i="3"/>
  <c r="I22" i="3"/>
  <c r="J22" i="3"/>
  <c r="E22" i="3"/>
  <c r="E14" i="3"/>
  <c r="E126" i="3"/>
  <c r="F126" i="3"/>
  <c r="G126" i="3"/>
  <c r="H126" i="3"/>
  <c r="I126" i="3"/>
  <c r="J126" i="3"/>
  <c r="E123" i="3"/>
  <c r="F123" i="3"/>
  <c r="G123" i="3"/>
  <c r="H123" i="3"/>
  <c r="I123" i="3"/>
  <c r="J123" i="3"/>
  <c r="E121" i="3"/>
  <c r="F121" i="3"/>
  <c r="G121" i="3"/>
  <c r="H121" i="3"/>
  <c r="I121" i="3"/>
  <c r="J121" i="3"/>
  <c r="D218" i="3"/>
  <c r="E218" i="3"/>
  <c r="E217" i="3" s="1"/>
  <c r="E216" i="3" s="1"/>
  <c r="E215" i="3" s="1"/>
  <c r="E214" i="3" s="1"/>
  <c r="F218" i="3"/>
  <c r="F217" i="3" s="1"/>
  <c r="F216" i="3" s="1"/>
  <c r="F215" i="3" s="1"/>
  <c r="F214" i="3" s="1"/>
  <c r="G218" i="3"/>
  <c r="G217" i="3" s="1"/>
  <c r="G216" i="3" s="1"/>
  <c r="G215" i="3" s="1"/>
  <c r="G214" i="3" s="1"/>
  <c r="H218" i="3"/>
  <c r="H217" i="3" s="1"/>
  <c r="H216" i="3" s="1"/>
  <c r="H215" i="3" s="1"/>
  <c r="H214" i="3" s="1"/>
  <c r="I218" i="3"/>
  <c r="I217" i="3" s="1"/>
  <c r="I216" i="3" s="1"/>
  <c r="I215" i="3" s="1"/>
  <c r="I214" i="3" s="1"/>
  <c r="J218" i="3"/>
  <c r="J217" i="3" s="1"/>
  <c r="J216" i="3" s="1"/>
  <c r="J215" i="3" s="1"/>
  <c r="J214" i="3" s="1"/>
  <c r="E211" i="3"/>
  <c r="E210" i="3" s="1"/>
  <c r="E209" i="3" s="1"/>
  <c r="E208" i="3" s="1"/>
  <c r="F211" i="3"/>
  <c r="F210" i="3" s="1"/>
  <c r="F209" i="3" s="1"/>
  <c r="F208" i="3" s="1"/>
  <c r="G211" i="3"/>
  <c r="G210" i="3" s="1"/>
  <c r="G209" i="3" s="1"/>
  <c r="G208" i="3" s="1"/>
  <c r="H211" i="3"/>
  <c r="H210" i="3" s="1"/>
  <c r="H209" i="3" s="1"/>
  <c r="H208" i="3" s="1"/>
  <c r="I211" i="3"/>
  <c r="I210" i="3" s="1"/>
  <c r="I209" i="3" s="1"/>
  <c r="I208" i="3" s="1"/>
  <c r="J211" i="3"/>
  <c r="J210" i="3" s="1"/>
  <c r="J209" i="3" s="1"/>
  <c r="J208" i="3" s="1"/>
  <c r="E201" i="3"/>
  <c r="G201" i="3"/>
  <c r="H201" i="3"/>
  <c r="H165" i="3"/>
  <c r="H163" i="3"/>
  <c r="H162" i="3" s="1"/>
  <c r="I201" i="3"/>
  <c r="J201" i="3"/>
  <c r="D205" i="3"/>
  <c r="H205" i="3"/>
  <c r="I205" i="3"/>
  <c r="J205" i="3"/>
  <c r="D76" i="3"/>
  <c r="D75" i="3" s="1"/>
  <c r="E76" i="3"/>
  <c r="E75" i="3" s="1"/>
  <c r="E74" i="3" s="1"/>
  <c r="E73" i="3" s="1"/>
  <c r="E72" i="3" s="1"/>
  <c r="F76" i="3"/>
  <c r="F75" i="3" s="1"/>
  <c r="F74" i="3" s="1"/>
  <c r="F73" i="3" s="1"/>
  <c r="F72" i="3" s="1"/>
  <c r="G76" i="3"/>
  <c r="G75" i="3" s="1"/>
  <c r="G74" i="3" s="1"/>
  <c r="G73" i="3" s="1"/>
  <c r="G72" i="3" s="1"/>
  <c r="H76" i="3"/>
  <c r="H75" i="3" s="1"/>
  <c r="H74" i="3" s="1"/>
  <c r="H73" i="3" s="1"/>
  <c r="H72" i="3" s="1"/>
  <c r="I76" i="3"/>
  <c r="I75" i="3" s="1"/>
  <c r="I74" i="3" s="1"/>
  <c r="I73" i="3" s="1"/>
  <c r="I72" i="3" s="1"/>
  <c r="J76" i="3"/>
  <c r="J75" i="3" s="1"/>
  <c r="J74" i="3" s="1"/>
  <c r="J73" i="3" s="1"/>
  <c r="J72" i="3" s="1"/>
  <c r="D148" i="3"/>
  <c r="D147" i="3" s="1"/>
  <c r="E148" i="3"/>
  <c r="E147" i="3" s="1"/>
  <c r="F148" i="3"/>
  <c r="F147" i="3" s="1"/>
  <c r="G148" i="3"/>
  <c r="G147" i="3" s="1"/>
  <c r="H147" i="3"/>
  <c r="I148" i="3"/>
  <c r="I147" i="3" s="1"/>
  <c r="J148" i="3"/>
  <c r="J147" i="3" s="1"/>
  <c r="D144" i="3"/>
  <c r="E144" i="3"/>
  <c r="F144" i="3"/>
  <c r="G144" i="3"/>
  <c r="I144" i="3"/>
  <c r="J144" i="3"/>
  <c r="D140" i="3"/>
  <c r="E140" i="3"/>
  <c r="F140" i="3"/>
  <c r="G140" i="3"/>
  <c r="I140" i="3"/>
  <c r="J140" i="3"/>
  <c r="D97" i="3"/>
  <c r="D96" i="3" s="1"/>
  <c r="E97" i="3"/>
  <c r="E96" i="3" s="1"/>
  <c r="F97" i="3"/>
  <c r="F96" i="3" s="1"/>
  <c r="G97" i="3"/>
  <c r="G96" i="3" s="1"/>
  <c r="H97" i="3"/>
  <c r="H96" i="3" s="1"/>
  <c r="I97" i="3"/>
  <c r="I96" i="3" s="1"/>
  <c r="J97" i="3"/>
  <c r="J96" i="3" s="1"/>
  <c r="D92" i="3"/>
  <c r="E92" i="3"/>
  <c r="F92" i="3"/>
  <c r="I92" i="3"/>
  <c r="J92" i="3"/>
  <c r="D85" i="3"/>
  <c r="E85" i="3"/>
  <c r="F85" i="3"/>
  <c r="H85" i="3"/>
  <c r="I85" i="3"/>
  <c r="J85" i="3"/>
  <c r="D20" i="3"/>
  <c r="E20" i="3"/>
  <c r="D58" i="3"/>
  <c r="D57" i="3" s="1"/>
  <c r="E58" i="3"/>
  <c r="F58" i="3"/>
  <c r="F57" i="3" s="1"/>
  <c r="G58" i="3"/>
  <c r="G57" i="3" s="1"/>
  <c r="H58" i="3"/>
  <c r="H57" i="3" s="1"/>
  <c r="I58" i="3"/>
  <c r="I57" i="3" s="1"/>
  <c r="J58" i="3"/>
  <c r="J57" i="3" s="1"/>
  <c r="E50" i="3"/>
  <c r="H50" i="3"/>
  <c r="I50" i="3"/>
  <c r="J50" i="3"/>
  <c r="D48" i="3"/>
  <c r="E48" i="3"/>
  <c r="F48" i="3"/>
  <c r="F28" i="3" s="1"/>
  <c r="G48" i="3"/>
  <c r="G28" i="3" s="1"/>
  <c r="H48" i="3"/>
  <c r="I48" i="3"/>
  <c r="J48" i="3"/>
  <c r="E38" i="3"/>
  <c r="J38" i="3"/>
  <c r="D16" i="3"/>
  <c r="E16" i="3"/>
  <c r="I25" i="2"/>
  <c r="J29" i="3"/>
  <c r="I29" i="3"/>
  <c r="H29" i="3"/>
  <c r="E29" i="3"/>
  <c r="E10" i="3"/>
  <c r="D10" i="3"/>
  <c r="F163" i="3"/>
  <c r="F159" i="3" s="1"/>
  <c r="F158" i="3" s="1"/>
  <c r="F157" i="3" s="1"/>
  <c r="F113" i="3"/>
  <c r="F114" i="3"/>
  <c r="G165" i="3"/>
  <c r="G163" i="3"/>
  <c r="G162" i="3" s="1"/>
  <c r="E62" i="3" l="1"/>
  <c r="E61" i="3" s="1"/>
  <c r="E60" i="3" s="1"/>
  <c r="K28" i="3"/>
  <c r="K27" i="3" s="1"/>
  <c r="J62" i="3"/>
  <c r="J61" i="3" s="1"/>
  <c r="J60" i="3" s="1"/>
  <c r="K26" i="3"/>
  <c r="K25" i="3"/>
  <c r="I200" i="3"/>
  <c r="I199" i="3" s="1"/>
  <c r="I198" i="3" s="1"/>
  <c r="I197" i="3" s="1"/>
  <c r="I165" i="3" s="1"/>
  <c r="I163" i="3" s="1"/>
  <c r="I159" i="3" s="1"/>
  <c r="I158" i="3" s="1"/>
  <c r="I157" i="3" s="1"/>
  <c r="J19" i="3"/>
  <c r="F19" i="3"/>
  <c r="G9" i="3"/>
  <c r="H9" i="3"/>
  <c r="G139" i="3"/>
  <c r="G138" i="3" s="1"/>
  <c r="G137" i="3" s="1"/>
  <c r="G135" i="3" s="1"/>
  <c r="D139" i="3"/>
  <c r="D138" i="3" s="1"/>
  <c r="G82" i="3"/>
  <c r="G81" i="3" s="1"/>
  <c r="G80" i="3" s="1"/>
  <c r="G79" i="3" s="1"/>
  <c r="I19" i="3"/>
  <c r="J9" i="3"/>
  <c r="J8" i="3" s="1"/>
  <c r="F9" i="3"/>
  <c r="H159" i="3"/>
  <c r="H158" i="3" s="1"/>
  <c r="H157" i="3" s="1"/>
  <c r="I139" i="3"/>
  <c r="G19" i="3"/>
  <c r="I9" i="3"/>
  <c r="F62" i="3"/>
  <c r="F61" i="3" s="1"/>
  <c r="F60" i="3" s="1"/>
  <c r="C20" i="3"/>
  <c r="P20" i="3" s="1"/>
  <c r="I82" i="3"/>
  <c r="I81" i="3" s="1"/>
  <c r="I80" i="3" s="1"/>
  <c r="I79" i="3" s="1"/>
  <c r="F139" i="3"/>
  <c r="F138" i="3" s="1"/>
  <c r="F137" i="3" s="1"/>
  <c r="G62" i="3"/>
  <c r="G61" i="3" s="1"/>
  <c r="G60" i="3" s="1"/>
  <c r="F162" i="3"/>
  <c r="D19" i="3"/>
  <c r="E82" i="3"/>
  <c r="E81" i="3" s="1"/>
  <c r="E80" i="3" s="1"/>
  <c r="E79" i="3" s="1"/>
  <c r="E200" i="3"/>
  <c r="E199" i="3" s="1"/>
  <c r="E198" i="3" s="1"/>
  <c r="E197" i="3" s="1"/>
  <c r="G120" i="3"/>
  <c r="G119" i="3" s="1"/>
  <c r="G118" i="3" s="1"/>
  <c r="G116" i="3" s="1"/>
  <c r="G113" i="3" s="1"/>
  <c r="C48" i="3"/>
  <c r="J82" i="3"/>
  <c r="H19" i="3"/>
  <c r="E28" i="3"/>
  <c r="C148" i="3"/>
  <c r="C147" i="3" s="1"/>
  <c r="E139" i="3"/>
  <c r="E138" i="3" s="1"/>
  <c r="E137" i="3" s="1"/>
  <c r="E135" i="3" s="1"/>
  <c r="J28" i="3"/>
  <c r="J27" i="3" s="1"/>
  <c r="J26" i="3" s="1"/>
  <c r="I120" i="3"/>
  <c r="I119" i="3" s="1"/>
  <c r="I118" i="3" s="1"/>
  <c r="I116" i="3" s="1"/>
  <c r="I115" i="3" s="1"/>
  <c r="I114" i="3" s="1"/>
  <c r="E120" i="3"/>
  <c r="E119" i="3" s="1"/>
  <c r="I105" i="3"/>
  <c r="I104" i="3" s="1"/>
  <c r="C107" i="3"/>
  <c r="D28" i="3"/>
  <c r="C201" i="3"/>
  <c r="F25" i="2"/>
  <c r="B26" i="2" s="1"/>
  <c r="C205" i="3"/>
  <c r="F200" i="3"/>
  <c r="F199" i="3" s="1"/>
  <c r="F198" i="3" s="1"/>
  <c r="F197" i="3" s="1"/>
  <c r="F27" i="3"/>
  <c r="F26" i="3" s="1"/>
  <c r="J81" i="3"/>
  <c r="J80" i="3" s="1"/>
  <c r="J79" i="3" s="1"/>
  <c r="H28" i="3"/>
  <c r="H27" i="3" s="1"/>
  <c r="H26" i="3" s="1"/>
  <c r="I62" i="3"/>
  <c r="I61" i="3" s="1"/>
  <c r="I60" i="3" s="1"/>
  <c r="C211" i="3"/>
  <c r="I28" i="3"/>
  <c r="I27" i="3" s="1"/>
  <c r="G27" i="3"/>
  <c r="C50" i="3"/>
  <c r="H82" i="3"/>
  <c r="H81" i="3" s="1"/>
  <c r="H80" i="3" s="1"/>
  <c r="H79" i="3" s="1"/>
  <c r="D82" i="3"/>
  <c r="D81" i="3" s="1"/>
  <c r="J120" i="3"/>
  <c r="J119" i="3" s="1"/>
  <c r="J118" i="3" s="1"/>
  <c r="J116" i="3" s="1"/>
  <c r="J113" i="3" s="1"/>
  <c r="H120" i="3"/>
  <c r="H119" i="3" s="1"/>
  <c r="H118" i="3" s="1"/>
  <c r="H113" i="3" s="1"/>
  <c r="C14" i="3"/>
  <c r="P14" i="3" s="1"/>
  <c r="H8" i="3"/>
  <c r="H6" i="3" s="1"/>
  <c r="H62" i="3"/>
  <c r="H61" i="3" s="1"/>
  <c r="H60" i="3" s="1"/>
  <c r="J105" i="3"/>
  <c r="J104" i="3" s="1"/>
  <c r="F105" i="3"/>
  <c r="F104" i="3" s="1"/>
  <c r="I138" i="3"/>
  <c r="I137" i="3" s="1"/>
  <c r="I135" i="3" s="1"/>
  <c r="C16" i="3"/>
  <c r="P16" i="3" s="1"/>
  <c r="J139" i="3"/>
  <c r="J138" i="3" s="1"/>
  <c r="J137" i="3" s="1"/>
  <c r="J135" i="3" s="1"/>
  <c r="C218" i="3"/>
  <c r="G159" i="3"/>
  <c r="G158" i="3" s="1"/>
  <c r="G157" i="3" s="1"/>
  <c r="D113" i="3"/>
  <c r="D9" i="3"/>
  <c r="H139" i="3"/>
  <c r="H138" i="3" s="1"/>
  <c r="H137" i="3" s="1"/>
  <c r="J200" i="3"/>
  <c r="J199" i="3" s="1"/>
  <c r="J198" i="3" s="1"/>
  <c r="J197" i="3" s="1"/>
  <c r="J171" i="3" s="1"/>
  <c r="J165" i="3" s="1"/>
  <c r="J164" i="3" s="1"/>
  <c r="J163" i="3" s="1"/>
  <c r="J162" i="3" s="1"/>
  <c r="H200" i="3"/>
  <c r="H199" i="3" s="1"/>
  <c r="H198" i="3" s="1"/>
  <c r="H197" i="3" s="1"/>
  <c r="C126" i="3"/>
  <c r="D200" i="3"/>
  <c r="D120" i="3"/>
  <c r="D119" i="3" s="1"/>
  <c r="D118" i="3" s="1"/>
  <c r="C123" i="3"/>
  <c r="C29" i="3"/>
  <c r="P29" i="3" s="1"/>
  <c r="C63" i="3"/>
  <c r="C58" i="3"/>
  <c r="C38" i="3"/>
  <c r="C33" i="3"/>
  <c r="P33" i="3" s="1"/>
  <c r="C85" i="3"/>
  <c r="C92" i="3"/>
  <c r="C139" i="3"/>
  <c r="C121" i="3"/>
  <c r="H105" i="3"/>
  <c r="H104" i="3" s="1"/>
  <c r="C22" i="3"/>
  <c r="P22" i="3" s="1"/>
  <c r="E19" i="3"/>
  <c r="C10" i="3"/>
  <c r="P10" i="3" s="1"/>
  <c r="E9" i="3"/>
  <c r="D209" i="3"/>
  <c r="D208" i="3" s="1"/>
  <c r="C210" i="3"/>
  <c r="D61" i="3"/>
  <c r="C75" i="3"/>
  <c r="D74" i="3"/>
  <c r="D105" i="3"/>
  <c r="C110" i="3"/>
  <c r="E105" i="3"/>
  <c r="E104" i="3" s="1"/>
  <c r="C106" i="3"/>
  <c r="D114" i="3"/>
  <c r="C96" i="3"/>
  <c r="G105" i="3"/>
  <c r="G104" i="3" s="1"/>
  <c r="D137" i="3"/>
  <c r="K105" i="3"/>
  <c r="K104" i="3" s="1"/>
  <c r="F82" i="3"/>
  <c r="F81" i="3" s="1"/>
  <c r="F80" i="3" s="1"/>
  <c r="F79" i="3" s="1"/>
  <c r="C111" i="3"/>
  <c r="C97" i="3"/>
  <c r="E57" i="3"/>
  <c r="G200" i="3"/>
  <c r="G199" i="3" s="1"/>
  <c r="G198" i="3" s="1"/>
  <c r="G197" i="3" s="1"/>
  <c r="F120" i="3"/>
  <c r="F119" i="3" s="1"/>
  <c r="F118" i="3" s="1"/>
  <c r="C65" i="3"/>
  <c r="D217" i="3"/>
  <c r="C76" i="3"/>
  <c r="G8" i="3" l="1"/>
  <c r="G7" i="3" s="1"/>
  <c r="I8" i="3"/>
  <c r="I7" i="3" s="1"/>
  <c r="F8" i="3"/>
  <c r="F7" i="3" s="1"/>
  <c r="I113" i="3"/>
  <c r="D8" i="3"/>
  <c r="D6" i="3" s="1"/>
  <c r="C138" i="3"/>
  <c r="C137" i="3" s="1"/>
  <c r="I6" i="3"/>
  <c r="J25" i="3"/>
  <c r="G6" i="3"/>
  <c r="E27" i="3"/>
  <c r="E25" i="3" s="1"/>
  <c r="C19" i="3"/>
  <c r="C200" i="3"/>
  <c r="I134" i="3"/>
  <c r="I133" i="3" s="1"/>
  <c r="I132" i="3"/>
  <c r="G132" i="3"/>
  <c r="G103" i="3" s="1"/>
  <c r="G134" i="3"/>
  <c r="G133" i="3" s="1"/>
  <c r="J115" i="3"/>
  <c r="J114" i="3" s="1"/>
  <c r="H7" i="3"/>
  <c r="G115" i="3"/>
  <c r="G114" i="3" s="1"/>
  <c r="E134" i="3"/>
  <c r="E132" i="3"/>
  <c r="C135" i="3"/>
  <c r="J134" i="3"/>
  <c r="J133" i="3" s="1"/>
  <c r="J132" i="3"/>
  <c r="F103" i="3"/>
  <c r="D199" i="3"/>
  <c r="C199" i="3" s="1"/>
  <c r="H115" i="3"/>
  <c r="H114" i="3" s="1"/>
  <c r="C171" i="3"/>
  <c r="H103" i="3"/>
  <c r="H25" i="3"/>
  <c r="F25" i="3"/>
  <c r="G26" i="3"/>
  <c r="G25" i="3" s="1"/>
  <c r="C62" i="3"/>
  <c r="C9" i="3"/>
  <c r="C120" i="3"/>
  <c r="I162" i="3"/>
  <c r="E165" i="3"/>
  <c r="E8" i="3"/>
  <c r="D27" i="3"/>
  <c r="C28" i="3"/>
  <c r="I26" i="3"/>
  <c r="I25" i="3"/>
  <c r="C74" i="3"/>
  <c r="D73" i="3"/>
  <c r="D60" i="3"/>
  <c r="C60" i="3" s="1"/>
  <c r="C61" i="3"/>
  <c r="C119" i="3"/>
  <c r="E118" i="3"/>
  <c r="D104" i="3"/>
  <c r="C105" i="3"/>
  <c r="C81" i="3"/>
  <c r="D80" i="3"/>
  <c r="D79" i="3" s="1"/>
  <c r="C79" i="3" s="1"/>
  <c r="C209" i="3"/>
  <c r="J7" i="3"/>
  <c r="J6" i="3"/>
  <c r="D7" i="3"/>
  <c r="C217" i="3"/>
  <c r="D216" i="3"/>
  <c r="C57" i="3"/>
  <c r="J158" i="3"/>
  <c r="J157" i="3" s="1"/>
  <c r="J103" i="3" s="1"/>
  <c r="C82" i="3"/>
  <c r="H221" i="3" l="1"/>
  <c r="C104" i="3"/>
  <c r="I103" i="3"/>
  <c r="I221" i="3" s="1"/>
  <c r="C8" i="3"/>
  <c r="G221" i="3"/>
  <c r="F6" i="3"/>
  <c r="E26" i="3"/>
  <c r="D198" i="3"/>
  <c r="C198" i="3" s="1"/>
  <c r="C197" i="3" s="1"/>
  <c r="C132" i="3"/>
  <c r="E133" i="3"/>
  <c r="C133" i="3" s="1"/>
  <c r="C134" i="3"/>
  <c r="E163" i="3"/>
  <c r="E162" i="3" s="1"/>
  <c r="C165" i="3"/>
  <c r="P165" i="3" s="1"/>
  <c r="D26" i="3"/>
  <c r="D25" i="3" s="1"/>
  <c r="C27" i="3"/>
  <c r="F221" i="3"/>
  <c r="K162" i="3"/>
  <c r="K103" i="3" s="1"/>
  <c r="K221" i="3" s="1"/>
  <c r="C80" i="3"/>
  <c r="E6" i="3"/>
  <c r="C6" i="3" s="1"/>
  <c r="P6" i="3" s="1"/>
  <c r="E7" i="3"/>
  <c r="C7" i="3" s="1"/>
  <c r="D72" i="3"/>
  <c r="C72" i="3" s="1"/>
  <c r="C73" i="3"/>
  <c r="C216" i="3"/>
  <c r="D215" i="3"/>
  <c r="E116" i="3"/>
  <c r="C118" i="3"/>
  <c r="J221" i="3"/>
  <c r="D197" i="3" l="1"/>
  <c r="D163" i="3" s="1"/>
  <c r="D162" i="3" s="1"/>
  <c r="E158" i="3"/>
  <c r="E157" i="3" s="1"/>
  <c r="C164" i="3"/>
  <c r="C163" i="3" s="1"/>
  <c r="E115" i="3"/>
  <c r="C116" i="3"/>
  <c r="E113" i="3"/>
  <c r="E103" i="3" s="1"/>
  <c r="D214" i="3"/>
  <c r="C214" i="3" s="1"/>
  <c r="C215" i="3"/>
  <c r="C25" i="3"/>
  <c r="C26" i="3"/>
  <c r="C162" i="3" l="1"/>
  <c r="D158" i="3"/>
  <c r="C113" i="3"/>
  <c r="E221" i="3"/>
  <c r="E114" i="3"/>
  <c r="C114" i="3" s="1"/>
  <c r="C115" i="3"/>
  <c r="D157" i="3" l="1"/>
  <c r="D103" i="3" s="1"/>
  <c r="C103" i="3" s="1"/>
  <c r="D221" i="3" l="1"/>
  <c r="C221" i="3" l="1"/>
</calcChain>
</file>

<file path=xl/sharedStrings.xml><?xml version="1.0" encoding="utf-8"?>
<sst xmlns="http://schemas.openxmlformats.org/spreadsheetml/2006/main" count="230" uniqueCount="139">
  <si>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</si>
  <si>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</si>
  <si>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</si>
  <si>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</si>
  <si>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</si>
  <si>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</si>
  <si>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</si>
  <si>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</si>
  <si>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</si>
  <si>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</si>
  <si>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</si>
  <si>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</si>
  <si>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</si>
  <si>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</si>
  <si>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</si>
  <si>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</si>
  <si>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</si>
  <si>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</si>
  <si>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</si>
  <si>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</si>
  <si>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</si>
  <si>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</si>
  <si>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</si>
  <si>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</si>
  <si>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</si>
  <si>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</si>
  <si>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</si>
  <si>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</si>
  <si>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</si>
  <si>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</si>
  <si>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</si>
  <si>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</si>
  <si>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</si>
  <si>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</si>
  <si>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</si>
  <si>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</si>
  <si>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</si>
  <si>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</si>
  <si>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</si>
  <si>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</si>
  <si>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</si>
  <si>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</si>
  <si>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</si>
  <si>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</si>
  <si>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</si>
  <si>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</si>
  <si>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</si>
  <si>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Doprinosi za obv.osig.u slučaju nezaposlenosti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</si>
  <si>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</si>
  <si>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</si>
  <si>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</si>
  <si>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</si>
  <si>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</si>
  <si>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</si>
  <si>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</si>
  <si>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</si>
  <si>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</si>
  <si>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</si>
  <si>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</si>
  <si>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</si>
  <si>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</si>
  <si>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</si>
  <si>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</si>
  <si>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</si>
  <si>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</si>
  <si>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</si>
  <si>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Naknade ost.trošk.osobama izvan rad.odnosa</t>
  </si>
  <si>
    <t>Premije osiguranja</t>
  </si>
  <si>
    <t>Reprezentacija</t>
  </si>
  <si>
    <t>Članarine</t>
  </si>
  <si>
    <t>Naknade i pristojbe</t>
  </si>
  <si>
    <t>Bankarske usluge i usluge pl.prometa</t>
  </si>
  <si>
    <t>Komunikacijska oprema</t>
  </si>
  <si>
    <t>Uređaji, strojevi i oprema za ost.namjene</t>
  </si>
  <si>
    <t>Opći prihodi i primici- županijski proračun</t>
  </si>
  <si>
    <t>Opći prihodi i primici- državni proračun</t>
  </si>
  <si>
    <t>UKUPNO:</t>
  </si>
  <si>
    <t>Rashodi za dodatna ulaganja na nefinancijskoj imovini</t>
  </si>
  <si>
    <t>Dodatna ulaganja na građevinskim objektima</t>
  </si>
  <si>
    <t>A100001</t>
  </si>
  <si>
    <t>Nastavno i nenastavno osoblje</t>
  </si>
  <si>
    <t>Rashodi poslovanja</t>
  </si>
  <si>
    <t>Tekući projekt T100002 Dodatna ulaganja</t>
  </si>
  <si>
    <t>Program 1002  Rashodi za plaće zaposlenika</t>
  </si>
  <si>
    <t>Program 1003  Prehrana učenika i djelatnika škole u školskoj kuhinji</t>
  </si>
  <si>
    <t>Program 1001  Pojačani standard u školstvu</t>
  </si>
  <si>
    <t>Program 1001  Kapitalna ulaganja u osnovno školstvo</t>
  </si>
  <si>
    <t>Program 1003  Tekuće i investicijsko održavanje u školstvu</t>
  </si>
  <si>
    <t>Aktivnost A100001 Tekuće i investicijsko održavanje u školstvu</t>
  </si>
  <si>
    <t>Zakupnine i najamnine</t>
  </si>
  <si>
    <t>Program 1001  Minimalni standard u osnovnom školstvu - materijalni i financijski rashodi</t>
  </si>
  <si>
    <t>Aktivnost A100001 Intelektualne usluge</t>
  </si>
  <si>
    <t>Tekući projekt T100003 Natjecanja</t>
  </si>
  <si>
    <t>Program 1002  Kapitalno ulaganje</t>
  </si>
  <si>
    <t>Tekući projekt T100001 Oprema škola</t>
  </si>
  <si>
    <t>Aktivnost A100001 Rashodi poslovanja</t>
  </si>
  <si>
    <t>Aktivnost A100002 Tekuće i investicijsko održavanje</t>
  </si>
  <si>
    <t>Ostali rashodi</t>
  </si>
  <si>
    <t>Kazne, penali i naknade štete</t>
  </si>
  <si>
    <t>Nakndae štete pravnim i fizičkim osobama</t>
  </si>
  <si>
    <t>Tekući projekt T100018 PLAĆA PRODUŽENI BORAVAK</t>
  </si>
  <si>
    <t>pomoći državni proračun</t>
  </si>
  <si>
    <t>Pomoći -općinski i gradski prorač.</t>
  </si>
  <si>
    <t>Pomoć HZZ</t>
  </si>
  <si>
    <t>Pomoći programi EU</t>
  </si>
  <si>
    <t>Tekući projekt T100019 RAD BEZ ZASNIVANJA RO</t>
  </si>
  <si>
    <t>Tekući projekt T100002 Županijska stručna vijeća</t>
  </si>
  <si>
    <t>OŠ PUŠĆA</t>
  </si>
  <si>
    <t>OIB: 00402533812</t>
  </si>
  <si>
    <t>Tekući projekt T1000027 Međunarodna suradnja EU</t>
  </si>
  <si>
    <t>Ukupno prihodi i primici za 2018.</t>
  </si>
  <si>
    <t>Troškovi sudskih postupaka</t>
  </si>
  <si>
    <t>Tekući projekt T1000030 Sufinanc. Preh. Učenika</t>
  </si>
  <si>
    <t>Tekući projekt Školska shema</t>
  </si>
  <si>
    <t>Školska shema - mlijeko</t>
  </si>
  <si>
    <t>Školska shema - voće</t>
  </si>
  <si>
    <t>6711 MIN. ST.</t>
  </si>
  <si>
    <t>671 OSTALO</t>
  </si>
  <si>
    <t>Projekcija plana
za 2019.</t>
  </si>
  <si>
    <t>Projekcija plana 
za 2020.</t>
  </si>
  <si>
    <t>Tekući projekt T100044 financ. nabave udžbe. u oš</t>
  </si>
  <si>
    <t>naknade građanima i kućanstvima</t>
  </si>
  <si>
    <t>naknade građanima i kuć. U naravi</t>
  </si>
  <si>
    <t>Tekući projekt T100004 Obljetnica škole</t>
  </si>
  <si>
    <t>Kapitalne donacije</t>
  </si>
  <si>
    <t>Tekući projekt T100029 Prsten potpore - pomoćnici u nastavi i stručni komunikacijski posrednici za učenike s teškoćama u razvoju</t>
  </si>
  <si>
    <t>Plaće (bruto)</t>
  </si>
  <si>
    <t>Tekući projekt T100015 Učeničke zadruge</t>
  </si>
  <si>
    <t>Naknade građ.i kuć.u novcu</t>
  </si>
  <si>
    <t>VIŠAK 2019</t>
  </si>
  <si>
    <t xml:space="preserve">VIŠAK PRIHODA IZ 2018.
</t>
  </si>
  <si>
    <t>usluge tekuć i inv. Održ.</t>
  </si>
  <si>
    <t xml:space="preserve"> REBALANS II FINANCIJSKOG PLANA ZA 2019. G.</t>
  </si>
  <si>
    <t xml:space="preserve">REBALANS II 2019
</t>
  </si>
  <si>
    <t>REALIZACIJA</t>
  </si>
  <si>
    <t>INDEKS</t>
  </si>
  <si>
    <t xml:space="preserve"> PRIHOD I PRIMITAK</t>
  </si>
  <si>
    <t>VIŠAK 2019.</t>
  </si>
  <si>
    <t>REALIZACIJA  FINANCIJSKOG PLANA OŠ  PUŠĆA   ZA 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</si>
</sst>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MS Sans Serif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74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4" fillId="18" borderId="15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1" fontId="18" fillId="0" borderId="19" xfId="0" applyNumberFormat="1" applyFont="1" applyBorder="1" applyAlignment="1">
      <alignment horizontal="left" wrapText="1"/>
    </xf>
    <xf numFmtId="3" fontId="18" fillId="0" borderId="20" xfId="0" applyNumberFormat="1" applyFont="1" applyBorder="1"/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1" fontId="18" fillId="0" borderId="19" xfId="0" applyNumberFormat="1" applyFont="1" applyBorder="1" applyAlignment="1">
      <alignment wrapText="1"/>
    </xf>
    <xf numFmtId="1" fontId="18" fillId="0" borderId="24" xfId="0" applyNumberFormat="1" applyFont="1" applyBorder="1" applyAlignment="1">
      <alignment wrapText="1"/>
    </xf>
    <xf numFmtId="3" fontId="18" fillId="0" borderId="25" xfId="0" applyNumberFormat="1" applyFont="1" applyBorder="1"/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1" fontId="19" fillId="0" borderId="29" xfId="0" applyNumberFormat="1" applyFont="1" applyBorder="1" applyAlignment="1">
      <alignment wrapText="1"/>
    </xf>
    <xf numFmtId="3" fontId="18" fillId="0" borderId="30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center" vertical="center"/>
    </xf>
    <xf numFmtId="3" fontId="30" fillId="0" borderId="0" xfId="0" applyNumberFormat="1" applyFont="1" applyFill="1" applyBorder="1" applyAlignment="1" applyProtection="1"/>
    <xf numFmtId="0" fontId="27" fillId="0" borderId="31" xfId="0" quotePrefix="1" applyFont="1" applyBorder="1" applyAlignment="1">
      <alignment horizontal="left" vertical="center" wrapText="1"/>
    </xf>
    <xf numFmtId="0" fontId="27" fillId="0" borderId="31" xfId="0" quotePrefix="1" applyFont="1" applyBorder="1" applyAlignment="1">
      <alignment horizontal="center" vertical="center" wrapText="1"/>
    </xf>
    <xf numFmtId="0" fontId="24" fillId="0" borderId="31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0" fontId="31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31" fillId="0" borderId="32" xfId="0" quotePrefix="1" applyFont="1" applyBorder="1" applyAlignment="1">
      <alignment horizontal="left" wrapText="1"/>
    </xf>
    <xf numFmtId="0" fontId="31" fillId="0" borderId="31" xfId="0" quotePrefix="1" applyFont="1" applyBorder="1" applyAlignment="1">
      <alignment horizontal="left" wrapText="1"/>
    </xf>
    <xf numFmtId="0" fontId="31" fillId="0" borderId="31" xfId="0" quotePrefix="1" applyFont="1" applyBorder="1" applyAlignment="1">
      <alignment horizontal="center" wrapText="1"/>
    </xf>
    <xf numFmtId="0" fontId="31" fillId="0" borderId="31" xfId="0" quotePrefix="1" applyNumberFormat="1" applyFont="1" applyFill="1" applyBorder="1" applyAlignment="1" applyProtection="1">
      <alignment horizontal="left"/>
    </xf>
    <xf numFmtId="0" fontId="24" fillId="0" borderId="15" xfId="0" applyNumberFormat="1" applyFont="1" applyFill="1" applyBorder="1" applyAlignment="1" applyProtection="1">
      <alignment horizontal="center" vertical="center" wrapText="1"/>
    </xf>
    <xf numFmtId="3" fontId="31" fillId="0" borderId="15" xfId="0" applyNumberFormat="1" applyFont="1" applyBorder="1" applyAlignment="1">
      <alignment horizontal="right"/>
    </xf>
    <xf numFmtId="3" fontId="31" fillId="0" borderId="15" xfId="0" applyNumberFormat="1" applyFont="1" applyFill="1" applyBorder="1" applyAlignment="1" applyProtection="1">
      <alignment horizontal="right" wrapText="1"/>
    </xf>
    <xf numFmtId="0" fontId="33" fillId="0" borderId="31" xfId="0" applyNumberFormat="1" applyFont="1" applyFill="1" applyBorder="1" applyAlignment="1" applyProtection="1">
      <alignment wrapText="1"/>
    </xf>
    <xf numFmtId="3" fontId="31" fillId="0" borderId="32" xfId="0" applyNumberFormat="1" applyFont="1" applyBorder="1" applyAlignment="1">
      <alignment horizontal="right"/>
    </xf>
    <xf numFmtId="0" fontId="31" fillId="0" borderId="31" xfId="0" quotePrefix="1" applyFont="1" applyBorder="1" applyAlignment="1">
      <alignment horizontal="left"/>
    </xf>
    <xf numFmtId="0" fontId="31" fillId="0" borderId="31" xfId="0" applyNumberFormat="1" applyFont="1" applyFill="1" applyBorder="1" applyAlignment="1" applyProtection="1">
      <alignment wrapText="1"/>
    </xf>
    <xf numFmtId="0" fontId="33" fillId="0" borderId="31" xfId="0" applyNumberFormat="1" applyFont="1" applyFill="1" applyBorder="1" applyAlignment="1" applyProtection="1">
      <alignment horizontal="center" wrapText="1"/>
    </xf>
    <xf numFmtId="0" fontId="32" fillId="0" borderId="15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0" fontId="23" fillId="18" borderId="15" xfId="0" applyNumberFormat="1" applyFont="1" applyFill="1" applyBorder="1" applyAlignment="1" applyProtection="1">
      <alignment horizontal="center" vertical="center"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3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3" xfId="0" applyNumberFormat="1" applyFont="1" applyFill="1" applyBorder="1" applyAlignment="1">
      <alignment horizontal="left" wrapText="1"/>
    </xf>
    <xf numFmtId="0" fontId="19" fillId="0" borderId="34" xfId="0" applyFont="1" applyBorder="1" applyAlignment="1">
      <alignment vertical="center" wrapText="1"/>
    </xf>
    <xf numFmtId="3" fontId="18" fillId="0" borderId="20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1" fontId="18" fillId="20" borderId="10" xfId="0" applyNumberFormat="1" applyFont="1" applyFill="1" applyBorder="1" applyAlignment="1">
      <alignment horizontal="left" wrapText="1"/>
    </xf>
    <xf numFmtId="3" fontId="18" fillId="20" borderId="11" xfId="0" applyNumberFormat="1" applyFont="1" applyFill="1" applyBorder="1" applyAlignment="1">
      <alignment horizontal="center" vertical="center" wrapText="1"/>
    </xf>
    <xf numFmtId="1" fontId="18" fillId="20" borderId="19" xfId="0" applyNumberFormat="1" applyFont="1" applyFill="1" applyBorder="1" applyAlignment="1">
      <alignment horizontal="left" wrapText="1"/>
    </xf>
    <xf numFmtId="3" fontId="18" fillId="20" borderId="20" xfId="0" applyNumberFormat="1" applyFont="1" applyFill="1" applyBorder="1" applyAlignment="1">
      <alignment horizontal="center" vertical="center" wrapText="1"/>
    </xf>
    <xf numFmtId="3" fontId="18" fillId="20" borderId="20" xfId="0" applyNumberFormat="1" applyFont="1" applyFill="1" applyBorder="1"/>
    <xf numFmtId="3" fontId="22" fillId="0" borderId="0" xfId="0" applyNumberFormat="1" applyFont="1" applyFill="1" applyBorder="1" applyAlignment="1" applyProtection="1">
      <alignment vertical="center" wrapText="1"/>
    </xf>
    <xf numFmtId="3" fontId="31" fillId="20" borderId="15" xfId="0" applyNumberFormat="1" applyFont="1" applyFill="1" applyBorder="1" applyAlignment="1">
      <alignment horizontal="right"/>
    </xf>
    <xf numFmtId="3" fontId="31" fillId="20" borderId="15" xfId="0" applyNumberFormat="1" applyFont="1" applyFill="1" applyBorder="1" applyAlignment="1" applyProtection="1">
      <alignment horizontal="right" wrapText="1"/>
    </xf>
    <xf numFmtId="0" fontId="34" fillId="20" borderId="32" xfId="0" applyFont="1" applyFill="1" applyBorder="1" applyAlignment="1">
      <alignment horizontal="left"/>
    </xf>
    <xf numFmtId="0" fontId="18" fillId="20" borderId="31" xfId="0" applyNumberFormat="1" applyFont="1" applyFill="1" applyBorder="1" applyAlignment="1" applyProtection="1"/>
    <xf numFmtId="0" fontId="24" fillId="0" borderId="15" xfId="0" applyNumberFormat="1" applyFont="1" applyFill="1" applyBorder="1" applyAlignment="1" applyProtection="1">
      <alignment horizontal="center" wrapText="1"/>
    </xf>
    <xf numFmtId="3" fontId="18" fillId="0" borderId="21" xfId="0" applyNumberFormat="1" applyFont="1" applyBorder="1" applyAlignment="1">
      <alignment horizontal="right" vertical="center" wrapText="1"/>
    </xf>
    <xf numFmtId="3" fontId="18" fillId="20" borderId="11" xfId="0" applyNumberFormat="1" applyFont="1" applyFill="1" applyBorder="1" applyAlignment="1">
      <alignment horizontal="right" vertical="center" wrapText="1"/>
    </xf>
    <xf numFmtId="3" fontId="18" fillId="20" borderId="12" xfId="0" applyNumberFormat="1" applyFont="1" applyFill="1" applyBorder="1" applyAlignment="1">
      <alignment horizontal="right"/>
    </xf>
    <xf numFmtId="3" fontId="18" fillId="20" borderId="12" xfId="0" applyNumberFormat="1" applyFont="1" applyFill="1" applyBorder="1" applyAlignment="1">
      <alignment horizontal="right" wrapText="1"/>
    </xf>
    <xf numFmtId="3" fontId="18" fillId="20" borderId="12" xfId="0" applyNumberFormat="1" applyFont="1" applyFill="1" applyBorder="1" applyAlignment="1">
      <alignment horizontal="right" vertical="center" wrapText="1"/>
    </xf>
    <xf numFmtId="3" fontId="18" fillId="20" borderId="13" xfId="0" applyNumberFormat="1" applyFont="1" applyFill="1" applyBorder="1" applyAlignment="1">
      <alignment horizontal="right" vertical="center" wrapText="1"/>
    </xf>
    <xf numFmtId="3" fontId="18" fillId="20" borderId="14" xfId="0" applyNumberFormat="1" applyFont="1" applyFill="1" applyBorder="1" applyAlignment="1">
      <alignment horizontal="right" vertical="center" wrapText="1"/>
    </xf>
    <xf numFmtId="3" fontId="18" fillId="0" borderId="20" xfId="0" applyNumberFormat="1" applyFont="1" applyBorder="1" applyAlignment="1">
      <alignment horizontal="right" vertical="center" wrapText="1"/>
    </xf>
    <xf numFmtId="3" fontId="18" fillId="0" borderId="21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 wrapText="1"/>
    </xf>
    <xf numFmtId="3" fontId="18" fillId="0" borderId="22" xfId="0" applyNumberFormat="1" applyFont="1" applyBorder="1" applyAlignment="1">
      <alignment horizontal="right" vertical="center" wrapText="1"/>
    </xf>
    <xf numFmtId="3" fontId="18" fillId="0" borderId="23" xfId="0" applyNumberFormat="1" applyFont="1" applyBorder="1" applyAlignment="1">
      <alignment horizontal="right" vertical="center" wrapText="1"/>
    </xf>
    <xf numFmtId="3" fontId="18" fillId="20" borderId="20" xfId="0" applyNumberFormat="1" applyFont="1" applyFill="1" applyBorder="1" applyAlignment="1">
      <alignment horizontal="right" vertical="center" wrapText="1"/>
    </xf>
    <xf numFmtId="3" fontId="18" fillId="20" borderId="21" xfId="0" applyNumberFormat="1" applyFont="1" applyFill="1" applyBorder="1" applyAlignment="1">
      <alignment horizontal="right"/>
    </xf>
    <xf numFmtId="3" fontId="18" fillId="20" borderId="21" xfId="0" applyNumberFormat="1" applyFont="1" applyFill="1" applyBorder="1" applyAlignment="1">
      <alignment horizontal="right" wrapText="1"/>
    </xf>
    <xf numFmtId="3" fontId="18" fillId="20" borderId="21" xfId="0" applyNumberFormat="1" applyFont="1" applyFill="1" applyBorder="1" applyAlignment="1">
      <alignment horizontal="right" vertical="center" wrapText="1"/>
    </xf>
    <xf numFmtId="3" fontId="18" fillId="20" borderId="22" xfId="0" applyNumberFormat="1" applyFont="1" applyFill="1" applyBorder="1" applyAlignment="1">
      <alignment horizontal="right" vertical="center" wrapText="1"/>
    </xf>
    <xf numFmtId="3" fontId="18" fillId="20" borderId="23" xfId="0" applyNumberFormat="1" applyFont="1" applyFill="1" applyBorder="1" applyAlignment="1">
      <alignment horizontal="right" vertical="center" wrapText="1"/>
    </xf>
    <xf numFmtId="3" fontId="18" fillId="20" borderId="20" xfId="0" applyNumberFormat="1" applyFont="1" applyFill="1" applyBorder="1" applyAlignment="1">
      <alignment horizontal="right"/>
    </xf>
    <xf numFmtId="3" fontId="18" fillId="20" borderId="22" xfId="0" applyNumberFormat="1" applyFont="1" applyFill="1" applyBorder="1" applyAlignment="1">
      <alignment horizontal="right"/>
    </xf>
    <xf numFmtId="3" fontId="18" fillId="20" borderId="23" xfId="0" applyNumberFormat="1" applyFont="1" applyFill="1" applyBorder="1" applyAlignment="1">
      <alignment horizontal="right"/>
    </xf>
    <xf numFmtId="3" fontId="18" fillId="0" borderId="20" xfId="0" applyNumberFormat="1" applyFont="1" applyBorder="1" applyAlignment="1">
      <alignment horizontal="right"/>
    </xf>
    <xf numFmtId="3" fontId="18" fillId="0" borderId="22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 horizontal="right"/>
    </xf>
    <xf numFmtId="3" fontId="18" fillId="0" borderId="27" xfId="0" applyNumberFormat="1" applyFont="1" applyBorder="1" applyAlignment="1">
      <alignment horizontal="right"/>
    </xf>
    <xf numFmtId="3" fontId="18" fillId="0" borderId="28" xfId="0" applyNumberFormat="1" applyFont="1" applyBorder="1" applyAlignment="1">
      <alignment horizontal="right"/>
    </xf>
    <xf numFmtId="3" fontId="18" fillId="0" borderId="30" xfId="0" applyNumberFormat="1" applyFont="1" applyBorder="1" applyAlignment="1">
      <alignment horizontal="right"/>
    </xf>
    <xf numFmtId="0" fontId="24" fillId="21" borderId="15" xfId="0" applyNumberFormat="1" applyFont="1" applyFill="1" applyBorder="1" applyAlignment="1" applyProtection="1">
      <alignment horizontal="left"/>
    </xf>
    <xf numFmtId="0" fontId="24" fillId="21" borderId="15" xfId="0" applyNumberFormat="1" applyFont="1" applyFill="1" applyBorder="1" applyAlignment="1" applyProtection="1">
      <alignment horizontal="left" wrapText="1"/>
    </xf>
    <xf numFmtId="3" fontId="24" fillId="21" borderId="15" xfId="0" applyNumberFormat="1" applyFont="1" applyFill="1" applyBorder="1" applyAlignment="1" applyProtection="1">
      <alignment horizontal="right"/>
    </xf>
    <xf numFmtId="0" fontId="24" fillId="22" borderId="15" xfId="0" applyNumberFormat="1" applyFont="1" applyFill="1" applyBorder="1" applyAlignment="1" applyProtection="1">
      <alignment horizontal="center"/>
    </xf>
    <xf numFmtId="0" fontId="24" fillId="22" borderId="15" xfId="0" applyNumberFormat="1" applyFont="1" applyFill="1" applyBorder="1" applyAlignment="1" applyProtection="1">
      <alignment horizontal="left" wrapText="1"/>
    </xf>
    <xf numFmtId="3" fontId="24" fillId="22" borderId="15" xfId="0" applyNumberFormat="1" applyFont="1" applyFill="1" applyBorder="1" applyAlignment="1" applyProtection="1">
      <alignment horizontal="right"/>
    </xf>
    <xf numFmtId="0" fontId="24" fillId="20" borderId="15" xfId="0" applyNumberFormat="1" applyFont="1" applyFill="1" applyBorder="1" applyAlignment="1" applyProtection="1">
      <alignment horizontal="center"/>
    </xf>
    <xf numFmtId="0" fontId="24" fillId="20" borderId="15" xfId="0" applyNumberFormat="1" applyFont="1" applyFill="1" applyBorder="1" applyAlignment="1" applyProtection="1">
      <alignment wrapText="1"/>
    </xf>
    <xf numFmtId="3" fontId="24" fillId="20" borderId="15" xfId="0" applyNumberFormat="1" applyFont="1" applyFill="1" applyBorder="1" applyAlignment="1" applyProtection="1"/>
    <xf numFmtId="0" fontId="24" fillId="0" borderId="15" xfId="0" applyNumberFormat="1" applyFont="1" applyFill="1" applyBorder="1" applyAlignment="1" applyProtection="1">
      <alignment horizontal="center"/>
    </xf>
    <xf numFmtId="0" fontId="24" fillId="0" borderId="15" xfId="0" applyNumberFormat="1" applyFont="1" applyFill="1" applyBorder="1" applyAlignment="1" applyProtection="1">
      <alignment wrapText="1"/>
    </xf>
    <xf numFmtId="3" fontId="22" fillId="0" borderId="15" xfId="0" applyNumberFormat="1" applyFont="1" applyFill="1" applyBorder="1" applyAlignment="1" applyProtection="1"/>
    <xf numFmtId="0" fontId="22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wrapText="1"/>
    </xf>
    <xf numFmtId="0" fontId="22" fillId="0" borderId="15" xfId="0" applyNumberFormat="1" applyFont="1" applyFill="1" applyBorder="1" applyAlignment="1" applyProtection="1"/>
    <xf numFmtId="0" fontId="36" fillId="0" borderId="15" xfId="0" applyNumberFormat="1" applyFont="1" applyFill="1" applyBorder="1" applyAlignment="1" applyProtection="1">
      <alignment wrapText="1"/>
    </xf>
    <xf numFmtId="0" fontId="24" fillId="0" borderId="15" xfId="0" applyNumberFormat="1" applyFont="1" applyFill="1" applyBorder="1" applyAlignment="1" applyProtection="1"/>
    <xf numFmtId="3" fontId="24" fillId="23" borderId="15" xfId="0" applyNumberFormat="1" applyFont="1" applyFill="1" applyBorder="1" applyAlignment="1" applyProtection="1"/>
    <xf numFmtId="0" fontId="24" fillId="21" borderId="15" xfId="0" applyNumberFormat="1" applyFont="1" applyFill="1" applyBorder="1" applyAlignment="1" applyProtection="1">
      <alignment wrapText="1"/>
    </xf>
    <xf numFmtId="3" fontId="24" fillId="21" borderId="15" xfId="0" applyNumberFormat="1" applyFont="1" applyFill="1" applyBorder="1" applyAlignment="1" applyProtection="1"/>
    <xf numFmtId="0" fontId="24" fillId="22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/>
    <xf numFmtId="3" fontId="24" fillId="0" borderId="15" xfId="0" applyNumberFormat="1" applyFont="1" applyFill="1" applyBorder="1" applyAlignment="1" applyProtection="1"/>
    <xf numFmtId="3" fontId="24" fillId="23" borderId="15" xfId="0" applyNumberFormat="1" applyFont="1" applyFill="1" applyBorder="1" applyAlignment="1" applyProtection="1">
      <alignment horizontal="right"/>
    </xf>
    <xf numFmtId="3" fontId="24" fillId="21" borderId="15" xfId="0" applyNumberFormat="1" applyFont="1" applyFill="1" applyBorder="1" applyAlignment="1" applyProtection="1">
      <alignment horizontal="left"/>
    </xf>
    <xf numFmtId="3" fontId="24" fillId="21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>
      <alignment horizontal="center"/>
    </xf>
    <xf numFmtId="3" fontId="24" fillId="22" borderId="15" xfId="0" applyNumberFormat="1" applyFont="1" applyFill="1" applyBorder="1" applyAlignment="1" applyProtection="1">
      <alignment wrapText="1"/>
    </xf>
    <xf numFmtId="3" fontId="24" fillId="20" borderId="15" xfId="0" applyNumberFormat="1" applyFont="1" applyFill="1" applyBorder="1" applyAlignment="1" applyProtection="1">
      <alignment horizontal="center"/>
    </xf>
    <xf numFmtId="3" fontId="24" fillId="20" borderId="15" xfId="0" applyNumberFormat="1" applyFont="1" applyFill="1" applyBorder="1" applyAlignment="1" applyProtection="1">
      <alignment wrapText="1"/>
    </xf>
    <xf numFmtId="3" fontId="24" fillId="0" borderId="15" xfId="0" applyNumberFormat="1" applyFont="1" applyFill="1" applyBorder="1" applyAlignment="1" applyProtection="1">
      <alignment horizontal="center"/>
    </xf>
    <xf numFmtId="3" fontId="24" fillId="0" borderId="15" xfId="0" applyNumberFormat="1" applyFont="1" applyFill="1" applyBorder="1" applyAlignment="1" applyProtection="1">
      <alignment wrapText="1"/>
    </xf>
    <xf numFmtId="3" fontId="22" fillId="0" borderId="15" xfId="0" applyNumberFormat="1" applyFont="1" applyFill="1" applyBorder="1" applyAlignment="1" applyProtection="1">
      <alignment wrapText="1"/>
    </xf>
    <xf numFmtId="3" fontId="24" fillId="24" borderId="15" xfId="0" applyNumberFormat="1" applyFont="1" applyFill="1" applyBorder="1" applyAlignment="1" applyProtection="1"/>
    <xf numFmtId="0" fontId="24" fillId="24" borderId="15" xfId="0" applyNumberFormat="1" applyFont="1" applyFill="1" applyBorder="1" applyAlignment="1" applyProtection="1">
      <alignment horizontal="left"/>
    </xf>
    <xf numFmtId="0" fontId="24" fillId="24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>
      <alignment horizontal="center" wrapText="1"/>
    </xf>
    <xf numFmtId="3" fontId="24" fillId="25" borderId="15" xfId="0" applyNumberFormat="1" applyFont="1" applyFill="1" applyBorder="1" applyAlignment="1" applyProtection="1"/>
    <xf numFmtId="0" fontId="20" fillId="26" borderId="15" xfId="0" applyNumberFormat="1" applyFont="1" applyFill="1" applyBorder="1" applyAlignment="1" applyProtection="1">
      <alignment wrapText="1"/>
    </xf>
    <xf numFmtId="0" fontId="24" fillId="26" borderId="15" xfId="0" applyNumberFormat="1" applyFont="1" applyFill="1" applyBorder="1" applyAlignment="1" applyProtection="1">
      <alignment horizontal="center"/>
    </xf>
    <xf numFmtId="0" fontId="21" fillId="26" borderId="15" xfId="0" applyNumberFormat="1" applyFont="1" applyFill="1" applyBorder="1" applyAlignment="1" applyProtection="1">
      <alignment wrapText="1"/>
    </xf>
    <xf numFmtId="3" fontId="24" fillId="26" borderId="15" xfId="0" applyNumberFormat="1" applyFont="1" applyFill="1" applyBorder="1" applyAlignment="1" applyProtection="1"/>
    <xf numFmtId="0" fontId="22" fillId="26" borderId="0" xfId="0" applyNumberFormat="1" applyFont="1" applyFill="1" applyBorder="1" applyAlignment="1" applyProtection="1"/>
    <xf numFmtId="0" fontId="21" fillId="0" borderId="15" xfId="0" applyNumberFormat="1" applyFont="1" applyFill="1" applyBorder="1" applyAlignment="1" applyProtection="1">
      <alignment wrapText="1"/>
    </xf>
    <xf numFmtId="0" fontId="20" fillId="0" borderId="15" xfId="0" applyNumberFormat="1" applyFont="1" applyFill="1" applyBorder="1" applyAlignment="1" applyProtection="1">
      <alignment wrapText="1"/>
    </xf>
    <xf numFmtId="3" fontId="22" fillId="26" borderId="15" xfId="0" applyNumberFormat="1" applyFont="1" applyFill="1" applyBorder="1" applyAlignment="1" applyProtection="1"/>
    <xf numFmtId="3" fontId="18" fillId="0" borderId="21" xfId="0" applyNumberFormat="1" applyFont="1" applyBorder="1" applyAlignment="1">
      <alignment horizontal="center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18" fillId="20" borderId="31" xfId="0" applyNumberFormat="1" applyFont="1" applyFill="1" applyBorder="1" applyAlignment="1" applyProtection="1"/>
    <xf numFmtId="0" fontId="33" fillId="0" borderId="31" xfId="0" applyNumberFormat="1" applyFont="1" applyFill="1" applyBorder="1" applyAlignment="1" applyProtection="1">
      <alignment wrapText="1"/>
    </xf>
    <xf numFmtId="0" fontId="18" fillId="20" borderId="0" xfId="0" applyFont="1" applyFill="1"/>
    <xf numFmtId="0" fontId="22" fillId="0" borderId="0" xfId="0" applyNumberFormat="1" applyFont="1" applyFill="1" applyBorder="1" applyAlignment="1" applyProtection="1"/>
    <xf numFmtId="3" fontId="24" fillId="26" borderId="15" xfId="0" applyNumberFormat="1" applyFont="1" applyFill="1" applyBorder="1" applyAlignment="1" applyProtection="1">
      <alignment horizontal="left"/>
    </xf>
    <xf numFmtId="4" fontId="24" fillId="26" borderId="15" xfId="0" applyNumberFormat="1" applyFont="1" applyFill="1" applyBorder="1" applyAlignment="1" applyProtection="1"/>
    <xf numFmtId="3" fontId="22" fillId="26" borderId="15" xfId="0" applyNumberFormat="1" applyFont="1" applyFill="1" applyBorder="1" applyAlignment="1" applyProtection="1">
      <alignment horizontal="left"/>
    </xf>
    <xf numFmtId="4" fontId="22" fillId="26" borderId="15" xfId="0" applyNumberFormat="1" applyFont="1" applyFill="1" applyBorder="1" applyAlignment="1" applyProtection="1"/>
    <xf numFmtId="0" fontId="22" fillId="26" borderId="15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3" fontId="24" fillId="26" borderId="15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/>
    <xf numFmtId="3" fontId="22" fillId="24" borderId="15" xfId="0" applyNumberFormat="1" applyFont="1" applyFill="1" applyBorder="1" applyAlignment="1" applyProtection="1"/>
    <xf numFmtId="3" fontId="22" fillId="27" borderId="15" xfId="0" applyNumberFormat="1" applyFont="1" applyFill="1" applyBorder="1" applyAlignment="1" applyProtection="1"/>
    <xf numFmtId="0" fontId="22" fillId="20" borderId="15" xfId="0" applyNumberFormat="1" applyFont="1" applyFill="1" applyBorder="1" applyAlignment="1" applyProtection="1">
      <alignment horizontal="center"/>
    </xf>
    <xf numFmtId="0" fontId="22" fillId="20" borderId="15" xfId="0" applyNumberFormat="1" applyFont="1" applyFill="1" applyBorder="1" applyAlignment="1" applyProtection="1">
      <alignment wrapText="1"/>
    </xf>
    <xf numFmtId="3" fontId="22" fillId="20" borderId="15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2" fillId="0" borderId="32" xfId="0" applyNumberFormat="1" applyFont="1" applyFill="1" applyBorder="1" applyAlignment="1" applyProtection="1">
      <alignment horizontal="center"/>
    </xf>
    <xf numFmtId="0" fontId="22" fillId="0" borderId="38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/>
    <xf numFmtId="0" fontId="22" fillId="26" borderId="38" xfId="0" applyNumberFormat="1" applyFont="1" applyFill="1" applyBorder="1" applyAlignment="1" applyProtection="1">
      <alignment horizontal="center" wrapText="1"/>
    </xf>
    <xf numFmtId="3" fontId="22" fillId="22" borderId="15" xfId="0" applyNumberFormat="1" applyFont="1" applyFill="1" applyBorder="1" applyAlignment="1" applyProtection="1"/>
    <xf numFmtId="0" fontId="22" fillId="22" borderId="0" xfId="0" applyNumberFormat="1" applyFont="1" applyFill="1" applyBorder="1" applyAlignment="1" applyProtection="1"/>
    <xf numFmtId="0" fontId="22" fillId="27" borderId="0" xfId="0" applyNumberFormat="1" applyFont="1" applyFill="1" applyBorder="1" applyAlignment="1" applyProtection="1"/>
    <xf numFmtId="0" fontId="22" fillId="26" borderId="15" xfId="0" applyNumberFormat="1" applyFont="1" applyFill="1" applyBorder="1" applyAlignment="1" applyProtection="1">
      <alignment horizontal="center" wrapText="1"/>
    </xf>
    <xf numFmtId="0" fontId="22" fillId="0" borderId="0" xfId="0" applyNumberFormat="1" applyFont="1" applyFill="1" applyBorder="1" applyAlignment="1" applyProtection="1"/>
    <xf numFmtId="0" fontId="21" fillId="20" borderId="15" xfId="0" applyNumberFormat="1" applyFont="1" applyFill="1" applyBorder="1" applyAlignment="1" applyProtection="1">
      <alignment wrapText="1"/>
    </xf>
    <xf numFmtId="0" fontId="21" fillId="22" borderId="15" xfId="0" applyNumberFormat="1" applyFont="1" applyFill="1" applyBorder="1" applyAlignment="1" applyProtection="1">
      <alignment wrapText="1"/>
    </xf>
    <xf numFmtId="3" fontId="24" fillId="26" borderId="15" xfId="0" applyNumberFormat="1" applyFont="1" applyFill="1" applyBorder="1" applyAlignment="1" applyProtection="1">
      <alignment horizontal="center"/>
    </xf>
    <xf numFmtId="0" fontId="24" fillId="26" borderId="0" xfId="0" applyNumberFormat="1" applyFont="1" applyFill="1" applyBorder="1" applyAlignment="1" applyProtection="1"/>
    <xf numFmtId="3" fontId="22" fillId="26" borderId="15" xfId="0" applyNumberFormat="1" applyFont="1" applyFill="1" applyBorder="1" applyAlignment="1" applyProtection="1">
      <alignment horizontal="center"/>
    </xf>
    <xf numFmtId="0" fontId="24" fillId="0" borderId="32" xfId="0" applyNumberFormat="1" applyFont="1" applyFill="1" applyBorder="1" applyAlignment="1" applyProtection="1">
      <alignment horizontal="center"/>
    </xf>
    <xf numFmtId="0" fontId="24" fillId="0" borderId="38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/>
    <xf numFmtId="0" fontId="34" fillId="20" borderId="32" xfId="0" quotePrefix="1" applyNumberFormat="1" applyFont="1" applyFill="1" applyBorder="1" applyAlignment="1" applyProtection="1">
      <alignment horizontal="left" wrapText="1"/>
    </xf>
    <xf numFmtId="0" fontId="35" fillId="20" borderId="31" xfId="0" applyNumberFormat="1" applyFont="1" applyFill="1" applyBorder="1" applyAlignment="1" applyProtection="1">
      <alignment wrapText="1"/>
    </xf>
    <xf numFmtId="0" fontId="34" fillId="0" borderId="32" xfId="0" applyNumberFormat="1" applyFont="1" applyFill="1" applyBorder="1" applyAlignment="1" applyProtection="1">
      <alignment horizontal="left" wrapText="1"/>
    </xf>
    <xf numFmtId="0" fontId="35" fillId="0" borderId="31" xfId="0" applyNumberFormat="1" applyFont="1" applyFill="1" applyBorder="1" applyAlignment="1" applyProtection="1">
      <alignment wrapText="1"/>
    </xf>
    <xf numFmtId="0" fontId="18" fillId="0" borderId="31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/>
    <xf numFmtId="0" fontId="34" fillId="0" borderId="32" xfId="0" quotePrefix="1" applyFont="1" applyBorder="1" applyAlignment="1">
      <alignment horizontal="left"/>
    </xf>
    <xf numFmtId="0" fontId="34" fillId="0" borderId="32" xfId="0" quotePrefix="1" applyNumberFormat="1" applyFont="1" applyFill="1" applyBorder="1" applyAlignment="1" applyProtection="1">
      <alignment horizontal="left" wrapText="1"/>
    </xf>
    <xf numFmtId="0" fontId="18" fillId="0" borderId="31" xfId="0" applyNumberFormat="1" applyFont="1" applyFill="1" applyBorder="1" applyAlignment="1" applyProtection="1">
      <alignment wrapText="1"/>
    </xf>
    <xf numFmtId="0" fontId="34" fillId="20" borderId="32" xfId="0" applyNumberFormat="1" applyFont="1" applyFill="1" applyBorder="1" applyAlignment="1" applyProtection="1">
      <alignment horizontal="left" wrapText="1"/>
    </xf>
    <xf numFmtId="0" fontId="18" fillId="20" borderId="31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31" fillId="0" borderId="32" xfId="0" applyNumberFormat="1" applyFont="1" applyFill="1" applyBorder="1" applyAlignment="1" applyProtection="1">
      <alignment horizontal="left" wrapText="1"/>
    </xf>
    <xf numFmtId="0" fontId="33" fillId="0" borderId="31" xfId="0" applyNumberFormat="1" applyFont="1" applyFill="1" applyBorder="1" applyAlignment="1" applyProtection="1">
      <alignment wrapText="1"/>
    </xf>
    <xf numFmtId="0" fontId="22" fillId="0" borderId="31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0" fontId="25" fillId="0" borderId="37" xfId="0" quotePrefix="1" applyNumberFormat="1" applyFont="1" applyFill="1" applyBorder="1" applyAlignment="1" applyProtection="1">
      <alignment horizontal="left" wrapText="1"/>
    </xf>
    <xf numFmtId="0" fontId="32" fillId="0" borderId="37" xfId="0" applyNumberFormat="1" applyFont="1" applyFill="1" applyBorder="1" applyAlignment="1" applyProtection="1">
      <alignment wrapText="1"/>
    </xf>
    <xf numFmtId="0" fontId="34" fillId="0" borderId="30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/>
    </xf>
    <xf numFmtId="3" fontId="19" fillId="0" borderId="35" xfId="0" applyNumberFormat="1" applyFont="1" applyBorder="1" applyAlignment="1">
      <alignment horizontal="center"/>
    </xf>
    <xf numFmtId="3" fontId="19" fillId="0" borderId="36" xfId="0" applyNumberFormat="1" applyFont="1" applyBorder="1" applyAlignment="1">
      <alignment horizontal="center"/>
    </xf>
    <xf numFmtId="0" fontId="25" fillId="0" borderId="32" xfId="0" applyNumberFormat="1" applyFont="1" applyFill="1" applyBorder="1" applyAlignment="1" applyProtection="1">
      <alignment horizontal="center" vertical="center"/>
    </xf>
    <xf numFmtId="0" fontId="25" fillId="0" borderId="31" xfId="0" applyNumberFormat="1" applyFont="1" applyFill="1" applyBorder="1" applyAlignment="1" applyProtection="1">
      <alignment horizontal="center" vertical="center"/>
    </xf>
    <xf numFmtId="0" fontId="25" fillId="0" borderId="38" xfId="0" applyNumberFormat="1" applyFont="1" applyFill="1" applyBorder="1" applyAlignment="1" applyProtection="1">
      <alignment horizontal="center" vertical="center"/>
    </xf>
    <xf numFmtId="0" fontId="24" fillId="24" borderId="32" xfId="0" applyNumberFormat="1" applyFont="1" applyFill="1" applyBorder="1" applyAlignment="1" applyProtection="1">
      <alignment horizontal="left" wrapText="1"/>
    </xf>
    <xf numFmtId="0" fontId="24" fillId="24" borderId="38" xfId="0" applyNumberFormat="1" applyFont="1" applyFill="1" applyBorder="1" applyAlignment="1" applyProtection="1">
      <alignment horizontal="left" wrapText="1"/>
    </xf>
    <xf numFmtId="3" fontId="24" fillId="21" borderId="15" xfId="0" applyNumberFormat="1" applyFont="1" applyFill="1" applyBorder="1" applyAlignment="1" applyProtection="1">
      <alignment horizontal="left"/>
    </xf>
    <xf numFmtId="3" fontId="24" fillId="21" borderId="15" xfId="0" applyNumberFormat="1" applyFont="1" applyFill="1" applyBorder="1" applyAlignment="1" applyProtection="1">
      <alignment horizontal="left" wrapText="1"/>
    </xf>
    <xf numFmtId="3" fontId="24" fillId="24" borderId="15" xfId="0" applyNumberFormat="1" applyFont="1" applyFill="1" applyBorder="1" applyAlignment="1" applyProtection="1">
      <alignment horizontal="left"/>
    </xf>
    <xf numFmtId="0" fontId="24" fillId="23" borderId="15" xfId="0" applyNumberFormat="1" applyFont="1" applyFill="1" applyBorder="1" applyAlignment="1" applyProtection="1">
      <alignment horizontal="left"/>
    </xf>
    <xf numFmtId="0" fontId="24" fillId="23" borderId="15" xfId="0" applyNumberFormat="1" applyFont="1" applyFill="1" applyBorder="1" applyAlignment="1" applyProtection="1">
      <alignment horizontal="left" wrapText="1"/>
    </xf>
    <xf numFmtId="0" fontId="24" fillId="21" borderId="15" xfId="0" applyNumberFormat="1" applyFont="1" applyFill="1" applyBorder="1" applyAlignment="1" applyProtection="1">
      <alignment horizontal="left" wrapText="1"/>
    </xf>
    <xf numFmtId="3" fontId="24" fillId="26" borderId="15" xfId="0" applyNumberFormat="1" applyFont="1" applyFill="1" applyBorder="1" applyAlignment="1" applyProtection="1">
      <alignment horizontal="left"/>
    </xf>
    <xf numFmtId="0" fontId="24" fillId="24" borderId="31" xfId="0" applyNumberFormat="1" applyFont="1" applyFill="1" applyBorder="1" applyAlignment="1" applyProtection="1">
      <alignment wrapText="1"/>
    </xf>
    <xf numFmtId="0" fontId="38" fillId="24" borderId="38" xfId="0" applyNumberFormat="1" applyFont="1" applyFill="1" applyBorder="1" applyAlignment="1" applyProtection="1">
      <alignment wrapText="1"/>
    </xf>
    <xf numFmtId="0" fontId="24" fillId="25" borderId="15" xfId="0" applyNumberFormat="1" applyFont="1" applyFill="1" applyBorder="1" applyAlignment="1" applyProtection="1">
      <alignment horizontal="center"/>
    </xf>
    <xf numFmtId="3" fontId="24" fillId="23" borderId="15" xfId="0" applyNumberFormat="1" applyFont="1" applyFill="1" applyBorder="1" applyAlignment="1" applyProtection="1">
      <alignment horizontal="left"/>
    </xf>
    <xf numFmtId="0" fontId="24" fillId="21" borderId="15" xfId="0" applyNumberFormat="1" applyFont="1" applyFill="1" applyBorder="1" applyAlignment="1" applyProtection="1">
      <alignment horizontal="left"/>
    </xf>
    <xf numFmtId="0" fontId="24" fillId="24" borderId="32" xfId="0" applyNumberFormat="1" applyFont="1" applyFill="1" applyBorder="1" applyAlignment="1" applyProtection="1">
      <alignment horizontal="center"/>
    </xf>
    <xf numFmtId="0" fontId="24" fillId="24" borderId="38" xfId="0" applyNumberFormat="1" applyFont="1" applyFill="1" applyBorder="1" applyAlignment="1" applyProtection="1">
      <alignment horizontal="center"/>
    </xf>
    <xf numFmtId="0" fontId="37" fillId="24" borderId="32" xfId="0" applyNumberFormat="1" applyFont="1" applyFill="1" applyBorder="1" applyAlignment="1" applyProtection="1">
      <alignment horizontal="center" wrapText="1"/>
    </xf>
    <xf numFmtId="0" fontId="37" fillId="24" borderId="38" xfId="0" applyNumberFormat="1" applyFont="1" applyFill="1" applyBorder="1" applyAlignment="1" applyProtection="1">
      <alignment horizontal="center" wrapText="1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4340" name="Line 1"/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4341" name="Line 2"/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 macro="" textlink="">
      <xdr:nvSpPr>
        <xdr:cNvPr id="4342" name="Line 1"/>
        <xdr:cNvSpPr>
          <a:spLocks noChangeShapeType="1"/>
        </xdr:cNvSpPr>
      </xdr:nvSpPr>
      <xdr:spPr bwMode="auto">
        <a:xfrm>
          <a:off x="19050" y="581025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 macro="" textlink="">
      <xdr:nvSpPr>
        <xdr:cNvPr id="4343" name="Line 2"/>
        <xdr:cNvSpPr>
          <a:spLocks noChangeShapeType="1"/>
        </xdr:cNvSpPr>
      </xdr:nvSpPr>
      <xdr:spPr bwMode="auto">
        <a:xfrm>
          <a:off x="9525" y="581025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43</xdr:row>
      <xdr:rowOff>19050</xdr:rowOff>
    </xdr:from>
    <xdr:to>
      <xdr:col>1</xdr:col>
      <xdr:colOff>0</xdr:colOff>
      <xdr:row>45</xdr:row>
      <xdr:rowOff>0</xdr:rowOff>
    </xdr:to>
    <xdr:sp macro="" textlink="">
      <xdr:nvSpPr>
        <xdr:cNvPr id="4344" name="Line 1"/>
        <xdr:cNvSpPr>
          <a:spLocks noChangeShapeType="1"/>
        </xdr:cNvSpPr>
      </xdr:nvSpPr>
      <xdr:spPr bwMode="auto">
        <a:xfrm>
          <a:off x="19050" y="98012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43</xdr:row>
      <xdr:rowOff>19050</xdr:rowOff>
    </xdr:from>
    <xdr:to>
      <xdr:col>0</xdr:col>
      <xdr:colOff>1057275</xdr:colOff>
      <xdr:row>45</xdr:row>
      <xdr:rowOff>0</xdr:rowOff>
    </xdr:to>
    <xdr:sp macro="" textlink="">
      <xdr:nvSpPr>
        <xdr:cNvPr id="4345" name="Line 2"/>
        <xdr:cNvSpPr>
          <a:spLocks noChangeShapeType="1"/>
        </xdr:cNvSpPr>
      </xdr:nvSpPr>
      <xdr:spPr bwMode="auto">
        <a:xfrm>
          <a:off x="9525" y="98012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K24" sqref="K24"/>
    </sheetView>
  </sheetViews>
  <sheetFormatPr defaultColWidth="11.42578125" defaultRowHeight="12.75" x14ac:dyDescent="0.2"/>
  <cols>
    <col min="1" max="2" width="4.28515625" style="10" customWidth="1"/>
    <col min="3" max="3" width="5.5703125" style="10" customWidth="1"/>
    <col min="4" max="4" width="5.28515625" style="86" customWidth="1"/>
    <col min="5" max="5" width="44.7109375" style="10" customWidth="1"/>
    <col min="6" max="6" width="15.140625" style="10" bestFit="1" customWidth="1"/>
    <col min="7" max="7" width="17.28515625" style="10" customWidth="1"/>
    <col min="8" max="8" width="16.7109375" style="10" customWidth="1"/>
    <col min="9" max="16384" width="11.42578125" style="10"/>
  </cols>
  <sheetData>
    <row r="1" spans="1:8" ht="48" customHeight="1" x14ac:dyDescent="0.2">
      <c r="A1" s="231"/>
      <c r="B1" s="231"/>
      <c r="C1" s="231"/>
      <c r="D1" s="231"/>
      <c r="E1" s="231"/>
      <c r="F1" s="231"/>
      <c r="G1" s="231"/>
      <c r="H1" s="231"/>
    </row>
    <row r="2" spans="1:8" s="70" customFormat="1" ht="26.25" customHeight="1" x14ac:dyDescent="0.2">
      <c r="A2" s="231"/>
      <c r="B2" s="231"/>
      <c r="C2" s="231"/>
      <c r="D2" s="231"/>
      <c r="E2" s="231"/>
      <c r="F2" s="231"/>
      <c r="G2" s="232"/>
      <c r="H2" s="232"/>
    </row>
    <row r="3" spans="1:8" ht="25.5" customHeight="1" x14ac:dyDescent="0.2">
      <c r="A3" s="231"/>
      <c r="B3" s="231"/>
      <c r="C3" s="231"/>
      <c r="D3" s="231"/>
      <c r="E3" s="231"/>
      <c r="F3" s="231"/>
      <c r="G3" s="231"/>
      <c r="H3" s="233"/>
    </row>
    <row r="4" spans="1:8" ht="9" hidden="1" customHeight="1" x14ac:dyDescent="0.25">
      <c r="A4" s="71"/>
      <c r="B4" s="72"/>
      <c r="C4" s="72"/>
      <c r="D4" s="72"/>
      <c r="E4" s="72"/>
    </row>
    <row r="5" spans="1:8" s="65" customFormat="1" ht="26.25" customHeight="1" x14ac:dyDescent="0.25">
      <c r="A5" s="73"/>
      <c r="B5" s="74"/>
      <c r="C5" s="74"/>
      <c r="D5" s="75"/>
      <c r="E5" s="76"/>
      <c r="F5" s="111"/>
      <c r="G5" s="111"/>
      <c r="H5" s="77"/>
    </row>
    <row r="6" spans="1:8" ht="15.75" x14ac:dyDescent="0.25">
      <c r="A6" s="237"/>
      <c r="B6" s="227"/>
      <c r="C6" s="227"/>
      <c r="D6" s="227"/>
      <c r="E6" s="238"/>
      <c r="F6" s="108"/>
      <c r="G6" s="108"/>
      <c r="H6" s="108"/>
    </row>
    <row r="7" spans="1:8" ht="15.75" x14ac:dyDescent="0.25">
      <c r="A7" s="228"/>
      <c r="B7" s="229"/>
      <c r="C7" s="229"/>
      <c r="D7" s="229"/>
      <c r="E7" s="230"/>
      <c r="F7" s="78"/>
      <c r="G7" s="78"/>
      <c r="H7" s="78"/>
    </row>
    <row r="8" spans="1:8" ht="15.75" x14ac:dyDescent="0.25">
      <c r="A8" s="234"/>
      <c r="B8" s="230"/>
      <c r="C8" s="230"/>
      <c r="D8" s="230"/>
      <c r="E8" s="230"/>
      <c r="F8" s="78"/>
      <c r="G8" s="78"/>
      <c r="H8" s="78"/>
    </row>
    <row r="9" spans="1:8" ht="15.75" x14ac:dyDescent="0.25">
      <c r="A9" s="109"/>
      <c r="B9" s="110"/>
      <c r="C9" s="110"/>
      <c r="D9" s="110"/>
      <c r="E9" s="110"/>
      <c r="F9" s="107"/>
      <c r="G9" s="107"/>
      <c r="H9" s="107"/>
    </row>
    <row r="10" spans="1:8" ht="15.75" x14ac:dyDescent="0.25">
      <c r="A10" s="235"/>
      <c r="B10" s="229"/>
      <c r="C10" s="229"/>
      <c r="D10" s="229"/>
      <c r="E10" s="236"/>
      <c r="F10" s="79"/>
      <c r="G10" s="79"/>
      <c r="H10" s="79"/>
    </row>
    <row r="11" spans="1:8" ht="15.75" x14ac:dyDescent="0.25">
      <c r="A11" s="234"/>
      <c r="B11" s="230"/>
      <c r="C11" s="230"/>
      <c r="D11" s="230"/>
      <c r="E11" s="230"/>
      <c r="F11" s="79"/>
      <c r="G11" s="79"/>
      <c r="H11" s="79"/>
    </row>
    <row r="12" spans="1:8" ht="15.75" x14ac:dyDescent="0.25">
      <c r="A12" s="226"/>
      <c r="B12" s="227"/>
      <c r="C12" s="227"/>
      <c r="D12" s="227"/>
      <c r="E12" s="227"/>
      <c r="F12" s="108"/>
      <c r="G12" s="108"/>
      <c r="H12" s="108"/>
    </row>
    <row r="13" spans="1:8" ht="18" x14ac:dyDescent="0.2">
      <c r="A13" s="231"/>
      <c r="B13" s="239"/>
      <c r="C13" s="239"/>
      <c r="D13" s="239"/>
      <c r="E13" s="239"/>
      <c r="F13" s="233"/>
      <c r="G13" s="233"/>
      <c r="H13" s="233"/>
    </row>
    <row r="14" spans="1:8" ht="15.75" x14ac:dyDescent="0.25">
      <c r="A14" s="73"/>
      <c r="B14" s="74"/>
      <c r="C14" s="74"/>
      <c r="D14" s="75"/>
      <c r="E14" s="76"/>
      <c r="F14" s="111"/>
      <c r="G14" s="111"/>
      <c r="H14" s="77"/>
    </row>
    <row r="15" spans="1:8" ht="15.75" x14ac:dyDescent="0.25">
      <c r="A15" s="240"/>
      <c r="B15" s="241"/>
      <c r="C15" s="241"/>
      <c r="D15" s="241"/>
      <c r="E15" s="242"/>
      <c r="F15" s="81"/>
      <c r="G15" s="81"/>
      <c r="H15" s="79"/>
    </row>
    <row r="16" spans="1:8" ht="18" x14ac:dyDescent="0.2">
      <c r="A16" s="243"/>
      <c r="B16" s="239"/>
      <c r="C16" s="239"/>
      <c r="D16" s="239"/>
      <c r="E16" s="239"/>
      <c r="F16" s="233"/>
      <c r="G16" s="233"/>
      <c r="H16" s="233"/>
    </row>
    <row r="17" spans="1:8" ht="15.75" x14ac:dyDescent="0.25">
      <c r="A17" s="73"/>
      <c r="B17" s="74"/>
      <c r="C17" s="74"/>
      <c r="D17" s="75"/>
      <c r="E17" s="76"/>
      <c r="F17" s="111"/>
      <c r="G17" s="111"/>
      <c r="H17" s="77"/>
    </row>
    <row r="18" spans="1:8" ht="15.75" x14ac:dyDescent="0.25">
      <c r="A18" s="228"/>
      <c r="B18" s="229"/>
      <c r="C18" s="229"/>
      <c r="D18" s="229"/>
      <c r="E18" s="229"/>
      <c r="F18" s="78"/>
      <c r="G18" s="78"/>
      <c r="H18" s="78"/>
    </row>
    <row r="19" spans="1:8" ht="15.75" x14ac:dyDescent="0.25">
      <c r="A19" s="228"/>
      <c r="B19" s="229"/>
      <c r="C19" s="229"/>
      <c r="D19" s="229"/>
      <c r="E19" s="229"/>
      <c r="F19" s="78"/>
      <c r="G19" s="78"/>
      <c r="H19" s="78"/>
    </row>
    <row r="20" spans="1:8" ht="15.75" x14ac:dyDescent="0.25">
      <c r="A20" s="235"/>
      <c r="B20" s="229"/>
      <c r="C20" s="229"/>
      <c r="D20" s="229"/>
      <c r="E20" s="229"/>
      <c r="F20" s="78"/>
      <c r="G20" s="78"/>
      <c r="H20" s="78"/>
    </row>
    <row r="21" spans="1:8" ht="18" x14ac:dyDescent="0.25">
      <c r="A21" s="82"/>
      <c r="B21" s="83"/>
      <c r="C21" s="80"/>
      <c r="D21" s="84"/>
      <c r="E21" s="83"/>
      <c r="F21" s="85"/>
      <c r="G21" s="85"/>
      <c r="H21" s="85"/>
    </row>
    <row r="22" spans="1:8" ht="15.75" x14ac:dyDescent="0.25">
      <c r="A22" s="235"/>
      <c r="B22" s="229"/>
      <c r="C22" s="229"/>
      <c r="D22" s="229"/>
      <c r="E22" s="229"/>
      <c r="F22" s="78"/>
      <c r="G22" s="78"/>
      <c r="H22" s="78"/>
    </row>
  </sheetData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L3" sqref="L3"/>
    </sheetView>
  </sheetViews>
  <sheetFormatPr defaultRowHeight="12.75" x14ac:dyDescent="0.2"/>
  <cols>
    <col min="5" max="5" width="27.140625" customWidth="1"/>
    <col min="6" max="6" width="21.28515625" customWidth="1"/>
    <col min="7" max="7" width="19.140625" customWidth="1"/>
    <col min="8" max="8" width="21.28515625" customWidth="1"/>
  </cols>
  <sheetData>
    <row r="1" spans="1:9" ht="45.75" customHeight="1" x14ac:dyDescent="0.2">
      <c r="A1" s="231" t="s">
        <v>138</v>
      </c>
      <c r="B1" s="231"/>
      <c r="C1" s="231"/>
      <c r="D1" s="231"/>
      <c r="E1" s="231"/>
      <c r="F1" s="231"/>
      <c r="G1" s="231"/>
      <c r="H1" s="231"/>
      <c r="I1" s="189"/>
    </row>
    <row r="2" spans="1:9" ht="18" x14ac:dyDescent="0.2">
      <c r="A2" s="231" t="s">
        <v>40</v>
      </c>
      <c r="B2" s="231"/>
      <c r="C2" s="231"/>
      <c r="D2" s="231"/>
      <c r="E2" s="231"/>
      <c r="F2" s="231"/>
      <c r="G2" s="232"/>
      <c r="H2" s="232"/>
      <c r="I2" s="70"/>
    </row>
    <row r="3" spans="1:9" ht="18" x14ac:dyDescent="0.2">
      <c r="A3" s="231"/>
      <c r="B3" s="231"/>
      <c r="C3" s="231"/>
      <c r="D3" s="231"/>
      <c r="E3" s="231"/>
      <c r="F3" s="231"/>
      <c r="G3" s="231"/>
      <c r="H3" s="233"/>
      <c r="I3" s="189"/>
    </row>
    <row r="4" spans="1:9" ht="18" x14ac:dyDescent="0.25">
      <c r="A4" s="71"/>
      <c r="B4" s="72"/>
      <c r="C4" s="72"/>
      <c r="D4" s="72"/>
      <c r="E4" s="72"/>
      <c r="F4" s="189"/>
      <c r="G4" s="189"/>
      <c r="H4" s="189"/>
      <c r="I4" s="189"/>
    </row>
    <row r="5" spans="1:9" ht="26.25" x14ac:dyDescent="0.25">
      <c r="A5" s="73"/>
      <c r="B5" s="74"/>
      <c r="C5" s="74"/>
      <c r="D5" s="75"/>
      <c r="E5" s="76"/>
      <c r="F5" s="111" t="s">
        <v>133</v>
      </c>
      <c r="G5" s="111" t="s">
        <v>134</v>
      </c>
      <c r="H5" s="77" t="s">
        <v>135</v>
      </c>
      <c r="I5" s="65"/>
    </row>
    <row r="6" spans="1:9" ht="15.75" x14ac:dyDescent="0.25">
      <c r="A6" s="237" t="s">
        <v>41</v>
      </c>
      <c r="B6" s="227"/>
      <c r="C6" s="227"/>
      <c r="D6" s="227"/>
      <c r="E6" s="238"/>
      <c r="F6" s="108">
        <f>F7+F8</f>
        <v>8349195</v>
      </c>
      <c r="G6" s="108">
        <f>G7+G8</f>
        <v>8350567</v>
      </c>
      <c r="H6" s="108">
        <f>H7</f>
        <v>100.01643272195702</v>
      </c>
      <c r="I6" s="189"/>
    </row>
    <row r="7" spans="1:9" ht="15.75" x14ac:dyDescent="0.25">
      <c r="A7" s="228" t="s">
        <v>0</v>
      </c>
      <c r="B7" s="229"/>
      <c r="C7" s="229"/>
      <c r="D7" s="229"/>
      <c r="E7" s="230"/>
      <c r="F7" s="78">
        <v>8349195</v>
      </c>
      <c r="G7" s="78">
        <v>8350567</v>
      </c>
      <c r="H7" s="78">
        <f>G7/F7*100</f>
        <v>100.01643272195702</v>
      </c>
      <c r="I7" s="189"/>
    </row>
    <row r="8" spans="1:9" ht="15.75" x14ac:dyDescent="0.25">
      <c r="A8" s="234" t="s">
        <v>1</v>
      </c>
      <c r="B8" s="230"/>
      <c r="C8" s="230"/>
      <c r="D8" s="230"/>
      <c r="E8" s="230"/>
      <c r="F8" s="78">
        <v>0</v>
      </c>
      <c r="G8" s="78">
        <v>0</v>
      </c>
      <c r="H8" s="78"/>
      <c r="I8" s="189"/>
    </row>
    <row r="9" spans="1:9" ht="15.75" x14ac:dyDescent="0.25">
      <c r="A9" s="109" t="s">
        <v>42</v>
      </c>
      <c r="B9" s="190"/>
      <c r="C9" s="190"/>
      <c r="D9" s="190"/>
      <c r="E9" s="190"/>
      <c r="F9" s="107">
        <f>F10+F11</f>
        <v>8610565</v>
      </c>
      <c r="G9" s="107">
        <f>G10+G11</f>
        <v>8606506</v>
      </c>
      <c r="H9" s="107">
        <f>G9/F9*100</f>
        <v>99.95286023623305</v>
      </c>
      <c r="I9" s="189"/>
    </row>
    <row r="10" spans="1:9" ht="15.75" x14ac:dyDescent="0.25">
      <c r="A10" s="235" t="s">
        <v>2</v>
      </c>
      <c r="B10" s="229"/>
      <c r="C10" s="229"/>
      <c r="D10" s="229"/>
      <c r="E10" s="236"/>
      <c r="F10" s="79">
        <v>8507225</v>
      </c>
      <c r="G10" s="79">
        <v>8503206</v>
      </c>
      <c r="H10" s="79">
        <f>G10/F10*100</f>
        <v>99.952757802926342</v>
      </c>
      <c r="I10" s="189"/>
    </row>
    <row r="11" spans="1:9" ht="15.75" x14ac:dyDescent="0.25">
      <c r="A11" s="234" t="s">
        <v>3</v>
      </c>
      <c r="B11" s="230"/>
      <c r="C11" s="230"/>
      <c r="D11" s="230"/>
      <c r="E11" s="230"/>
      <c r="F11" s="79">
        <v>103340</v>
      </c>
      <c r="G11" s="79">
        <v>103300</v>
      </c>
      <c r="H11" s="79">
        <f>G11/F11*100</f>
        <v>99.961292819818084</v>
      </c>
      <c r="I11" s="189"/>
    </row>
    <row r="12" spans="1:9" ht="15.75" x14ac:dyDescent="0.25">
      <c r="A12" s="226" t="s">
        <v>4</v>
      </c>
      <c r="B12" s="227"/>
      <c r="C12" s="227"/>
      <c r="D12" s="227"/>
      <c r="E12" s="227"/>
      <c r="F12" s="108">
        <f>+F6-F9</f>
        <v>-261370</v>
      </c>
      <c r="G12" s="108">
        <f>+G6-G9</f>
        <v>-255939</v>
      </c>
      <c r="H12" s="108">
        <f>G12/F12*100</f>
        <v>97.922102766193518</v>
      </c>
      <c r="I12" s="189"/>
    </row>
    <row r="13" spans="1:9" ht="18" x14ac:dyDescent="0.2">
      <c r="A13" s="231"/>
      <c r="B13" s="239"/>
      <c r="C13" s="239"/>
      <c r="D13" s="239"/>
      <c r="E13" s="239"/>
      <c r="F13" s="233"/>
      <c r="G13" s="233"/>
      <c r="H13" s="233"/>
      <c r="I13" s="189"/>
    </row>
    <row r="14" spans="1:9" ht="39" x14ac:dyDescent="0.25">
      <c r="A14" s="73"/>
      <c r="B14" s="74"/>
      <c r="C14" s="74"/>
      <c r="D14" s="75"/>
      <c r="E14" s="76"/>
      <c r="F14" s="111" t="s">
        <v>130</v>
      </c>
      <c r="G14" s="111" t="s">
        <v>137</v>
      </c>
      <c r="H14" s="77" t="s">
        <v>119</v>
      </c>
      <c r="I14" s="189"/>
    </row>
    <row r="15" spans="1:9" ht="15.75" x14ac:dyDescent="0.25">
      <c r="A15" s="240" t="s">
        <v>5</v>
      </c>
      <c r="B15" s="241"/>
      <c r="C15" s="241"/>
      <c r="D15" s="241"/>
      <c r="E15" s="242"/>
      <c r="F15" s="81">
        <v>527189</v>
      </c>
      <c r="G15" s="81">
        <v>527189</v>
      </c>
      <c r="H15" s="79"/>
      <c r="I15" s="189"/>
    </row>
    <row r="16" spans="1:9" ht="18" x14ac:dyDescent="0.2">
      <c r="A16" s="243"/>
      <c r="B16" s="239"/>
      <c r="C16" s="239"/>
      <c r="D16" s="239"/>
      <c r="E16" s="239"/>
      <c r="F16" s="233"/>
      <c r="G16" s="233"/>
      <c r="H16" s="233"/>
      <c r="I16" s="189"/>
    </row>
    <row r="17" spans="1:9" ht="26.25" x14ac:dyDescent="0.25">
      <c r="A17" s="73"/>
      <c r="B17" s="74"/>
      <c r="C17" s="74"/>
      <c r="D17" s="75"/>
      <c r="E17" s="76"/>
      <c r="F17" s="111" t="s">
        <v>129</v>
      </c>
      <c r="G17" s="111" t="s">
        <v>118</v>
      </c>
      <c r="H17" s="77" t="s">
        <v>119</v>
      </c>
      <c r="I17" s="189"/>
    </row>
    <row r="18" spans="1:9" ht="15.75" x14ac:dyDescent="0.25">
      <c r="A18" s="228" t="s">
        <v>6</v>
      </c>
      <c r="B18" s="229"/>
      <c r="C18" s="229"/>
      <c r="D18" s="229"/>
      <c r="E18" s="229"/>
      <c r="F18" s="78"/>
      <c r="G18" s="78"/>
      <c r="H18" s="78"/>
      <c r="I18" s="189"/>
    </row>
    <row r="19" spans="1:9" ht="15.75" x14ac:dyDescent="0.25">
      <c r="A19" s="228" t="s">
        <v>7</v>
      </c>
      <c r="B19" s="229"/>
      <c r="C19" s="229"/>
      <c r="D19" s="229"/>
      <c r="E19" s="229"/>
      <c r="F19" s="78"/>
      <c r="G19" s="78"/>
      <c r="H19" s="78"/>
      <c r="I19" s="189"/>
    </row>
    <row r="20" spans="1:9" ht="15.75" x14ac:dyDescent="0.25">
      <c r="A20" s="235" t="s">
        <v>8</v>
      </c>
      <c r="B20" s="229"/>
      <c r="C20" s="229"/>
      <c r="D20" s="229"/>
      <c r="E20" s="229"/>
      <c r="F20" s="78"/>
      <c r="G20" s="78"/>
      <c r="H20" s="78"/>
      <c r="I20" s="189"/>
    </row>
    <row r="21" spans="1:9" ht="18" x14ac:dyDescent="0.25">
      <c r="A21" s="82"/>
      <c r="B21" s="83"/>
      <c r="C21" s="191"/>
      <c r="D21" s="84"/>
      <c r="E21" s="83"/>
      <c r="F21" s="85"/>
      <c r="G21" s="85"/>
      <c r="H21" s="85"/>
      <c r="I21" s="189"/>
    </row>
    <row r="22" spans="1:9" ht="15.75" x14ac:dyDescent="0.25">
      <c r="A22" s="235" t="s">
        <v>9</v>
      </c>
      <c r="B22" s="229"/>
      <c r="C22" s="229"/>
      <c r="D22" s="229"/>
      <c r="E22" s="229"/>
      <c r="F22" s="78">
        <f>SUM(F12,F15,F20)</f>
        <v>265819</v>
      </c>
      <c r="G22" s="78">
        <f>SUM(G12,G15,G20)</f>
        <v>271250</v>
      </c>
      <c r="H22" s="78">
        <f>SUM(H12,H15,H20)</f>
        <v>97.922102766193518</v>
      </c>
      <c r="I22" s="189"/>
    </row>
    <row r="23" spans="1:9" x14ac:dyDescent="0.2">
      <c r="A23" s="189"/>
      <c r="B23" s="189"/>
      <c r="C23" s="189"/>
      <c r="D23" s="86"/>
      <c r="E23" s="189"/>
      <c r="F23" s="189"/>
      <c r="G23" s="189"/>
      <c r="H23" s="189"/>
      <c r="I23" s="189"/>
    </row>
  </sheetData>
  <mergeCells count="16">
    <mergeCell ref="A8:E8"/>
    <mergeCell ref="A1:H1"/>
    <mergeCell ref="A2:H2"/>
    <mergeCell ref="A3:H3"/>
    <mergeCell ref="A6:E6"/>
    <mergeCell ref="A7:E7"/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2"/>
  <sheetViews>
    <sheetView tabSelected="1" topLeftCell="A4" workbookViewId="0">
      <selection activeCell="A22" sqref="A22"/>
    </sheetView>
  </sheetViews>
  <sheetFormatPr defaultColWidth="11.42578125" defaultRowHeight="12.75" x14ac:dyDescent="0.2"/>
  <cols>
    <col min="1" max="1" width="16" style="35" customWidth="1"/>
    <col min="2" max="4" width="17.5703125" style="35" customWidth="1"/>
    <col min="5" max="5" width="17.5703125" style="66" customWidth="1"/>
    <col min="6" max="9" width="17.5703125" style="10" customWidth="1"/>
    <col min="10" max="10" width="7.85546875" style="10" customWidth="1"/>
    <col min="11" max="11" width="14.28515625" style="10" customWidth="1"/>
    <col min="12" max="12" width="7.85546875" style="10" customWidth="1"/>
    <col min="13" max="16384" width="11.42578125" style="10"/>
  </cols>
  <sheetData>
    <row r="1" spans="1:9" ht="24" customHeight="1" x14ac:dyDescent="0.2">
      <c r="A1" s="231" t="s">
        <v>136</v>
      </c>
      <c r="B1" s="231"/>
      <c r="C1" s="231"/>
      <c r="D1" s="231"/>
      <c r="E1" s="231"/>
      <c r="F1" s="231"/>
      <c r="G1" s="231"/>
      <c r="H1" s="231"/>
      <c r="I1" s="231"/>
    </row>
    <row r="2" spans="1:9" s="1" customFormat="1" ht="13.5" thickBot="1" x14ac:dyDescent="0.25">
      <c r="A2" s="16"/>
      <c r="I2" s="17" t="s">
        <v>10</v>
      </c>
    </row>
    <row r="3" spans="1:9" s="1" customFormat="1" ht="26.25" thickBot="1" x14ac:dyDescent="0.25">
      <c r="A3" s="91" t="s">
        <v>11</v>
      </c>
      <c r="B3" s="246">
        <v>2019</v>
      </c>
      <c r="C3" s="247"/>
      <c r="D3" s="248"/>
      <c r="E3" s="248"/>
      <c r="F3" s="248"/>
      <c r="G3" s="248"/>
      <c r="H3" s="248"/>
      <c r="I3" s="249"/>
    </row>
    <row r="4" spans="1:9" s="1" customFormat="1" ht="77.25" thickBot="1" x14ac:dyDescent="0.25">
      <c r="A4" s="92" t="s">
        <v>12</v>
      </c>
      <c r="B4" s="18" t="s">
        <v>74</v>
      </c>
      <c r="C4" s="95" t="s">
        <v>75</v>
      </c>
      <c r="D4" s="19" t="s">
        <v>13</v>
      </c>
      <c r="E4" s="19" t="s">
        <v>14</v>
      </c>
      <c r="F4" s="19" t="s">
        <v>15</v>
      </c>
      <c r="G4" s="19" t="s">
        <v>16</v>
      </c>
      <c r="H4" s="19" t="s">
        <v>17</v>
      </c>
      <c r="I4" s="20" t="s">
        <v>18</v>
      </c>
    </row>
    <row r="5" spans="1:9" s="1" customFormat="1" x14ac:dyDescent="0.2">
      <c r="A5" s="101">
        <v>634</v>
      </c>
      <c r="B5" s="102"/>
      <c r="C5" s="113"/>
      <c r="D5" s="114"/>
      <c r="E5" s="115"/>
      <c r="F5" s="116">
        <f>F6</f>
        <v>90318</v>
      </c>
      <c r="G5" s="116"/>
      <c r="H5" s="117">
        <f>H6</f>
        <v>0</v>
      </c>
      <c r="I5" s="118"/>
    </row>
    <row r="6" spans="1:9" s="1" customFormat="1" x14ac:dyDescent="0.2">
      <c r="A6" s="21">
        <v>6341</v>
      </c>
      <c r="B6" s="96"/>
      <c r="C6" s="119"/>
      <c r="D6" s="120"/>
      <c r="E6" s="121"/>
      <c r="F6" s="112">
        <v>90318</v>
      </c>
      <c r="G6" s="112"/>
      <c r="H6" s="122"/>
      <c r="I6" s="123"/>
    </row>
    <row r="7" spans="1:9" s="1" customFormat="1" x14ac:dyDescent="0.2">
      <c r="A7" s="103">
        <v>636</v>
      </c>
      <c r="B7" s="104"/>
      <c r="C7" s="124">
        <f>C8</f>
        <v>6651200</v>
      </c>
      <c r="D7" s="125"/>
      <c r="E7" s="126"/>
      <c r="F7" s="127">
        <f>F8</f>
        <v>328715</v>
      </c>
      <c r="G7" s="127"/>
      <c r="H7" s="128"/>
      <c r="I7" s="129"/>
    </row>
    <row r="8" spans="1:9" s="1" customFormat="1" x14ac:dyDescent="0.2">
      <c r="A8" s="21">
        <v>6361</v>
      </c>
      <c r="B8" s="96"/>
      <c r="C8" s="119">
        <v>6651200</v>
      </c>
      <c r="D8" s="120"/>
      <c r="E8" s="121"/>
      <c r="F8" s="112">
        <v>328715</v>
      </c>
      <c r="G8" s="112"/>
      <c r="H8" s="122"/>
      <c r="I8" s="123"/>
    </row>
    <row r="9" spans="1:9" s="1" customFormat="1" x14ac:dyDescent="0.2">
      <c r="A9" s="103">
        <v>63811</v>
      </c>
      <c r="B9" s="104"/>
      <c r="C9" s="124"/>
      <c r="D9" s="125"/>
      <c r="E9" s="126"/>
      <c r="F9" s="127">
        <f>F10</f>
        <v>40741</v>
      </c>
      <c r="G9" s="127"/>
      <c r="H9" s="128"/>
      <c r="I9" s="129"/>
    </row>
    <row r="10" spans="1:9" s="1" customFormat="1" x14ac:dyDescent="0.2">
      <c r="A10" s="21">
        <v>63811</v>
      </c>
      <c r="B10" s="96"/>
      <c r="C10" s="119"/>
      <c r="D10" s="120"/>
      <c r="E10" s="121"/>
      <c r="F10" s="112">
        <v>40741</v>
      </c>
      <c r="G10" s="112"/>
      <c r="H10" s="122"/>
      <c r="I10" s="123"/>
    </row>
    <row r="11" spans="1:9" s="1" customFormat="1" x14ac:dyDescent="0.2">
      <c r="A11" s="21">
        <v>641</v>
      </c>
      <c r="B11" s="96"/>
      <c r="C11" s="119"/>
      <c r="D11" s="120">
        <v>38</v>
      </c>
      <c r="E11" s="121"/>
      <c r="F11" s="112"/>
      <c r="G11" s="112"/>
      <c r="H11" s="122"/>
      <c r="I11" s="123"/>
    </row>
    <row r="12" spans="1:9" s="1" customFormat="1" x14ac:dyDescent="0.2">
      <c r="A12" s="103">
        <v>652</v>
      </c>
      <c r="B12" s="104"/>
      <c r="C12" s="124"/>
      <c r="D12" s="125"/>
      <c r="E12" s="126">
        <f>E13</f>
        <v>451463</v>
      </c>
      <c r="F12" s="127">
        <f>F13</f>
        <v>0</v>
      </c>
      <c r="G12" s="127"/>
      <c r="H12" s="128"/>
      <c r="I12" s="129"/>
    </row>
    <row r="13" spans="1:9" s="1" customFormat="1" x14ac:dyDescent="0.2">
      <c r="A13" s="21">
        <v>6526</v>
      </c>
      <c r="B13" s="96"/>
      <c r="C13" s="119"/>
      <c r="D13" s="120"/>
      <c r="E13" s="121">
        <v>451463</v>
      </c>
      <c r="F13" s="112"/>
      <c r="G13" s="112"/>
      <c r="H13" s="122"/>
      <c r="I13" s="123"/>
    </row>
    <row r="14" spans="1:9" s="1" customFormat="1" x14ac:dyDescent="0.2">
      <c r="A14" s="103">
        <v>661</v>
      </c>
      <c r="B14" s="105"/>
      <c r="C14" s="130"/>
      <c r="D14" s="125">
        <f>D15</f>
        <v>60125</v>
      </c>
      <c r="E14" s="125"/>
      <c r="F14" s="125"/>
      <c r="G14" s="125"/>
      <c r="H14" s="131"/>
      <c r="I14" s="132"/>
    </row>
    <row r="15" spans="1:9" s="1" customFormat="1" x14ac:dyDescent="0.2">
      <c r="A15" s="21">
        <v>6615</v>
      </c>
      <c r="B15" s="22"/>
      <c r="C15" s="133"/>
      <c r="D15" s="120">
        <v>60125</v>
      </c>
      <c r="E15" s="120"/>
      <c r="F15" s="120"/>
      <c r="G15" s="120"/>
      <c r="H15" s="134"/>
      <c r="I15" s="135"/>
    </row>
    <row r="16" spans="1:9" s="1" customFormat="1" x14ac:dyDescent="0.2">
      <c r="A16" s="103">
        <v>663</v>
      </c>
      <c r="B16" s="105"/>
      <c r="C16" s="130"/>
      <c r="D16" s="125"/>
      <c r="E16" s="125"/>
      <c r="F16" s="125"/>
      <c r="G16" s="125">
        <f>G17</f>
        <v>2000</v>
      </c>
      <c r="H16" s="131"/>
      <c r="I16" s="132"/>
    </row>
    <row r="17" spans="1:9" s="1" customFormat="1" x14ac:dyDescent="0.2">
      <c r="A17" s="21">
        <v>6631</v>
      </c>
      <c r="B17" s="22"/>
      <c r="C17" s="133"/>
      <c r="D17" s="120"/>
      <c r="E17" s="120"/>
      <c r="F17" s="120"/>
      <c r="G17" s="120">
        <v>2000</v>
      </c>
      <c r="H17" s="134"/>
      <c r="I17" s="135"/>
    </row>
    <row r="18" spans="1:9" s="1" customFormat="1" x14ac:dyDescent="0.2">
      <c r="A18" s="103">
        <v>671</v>
      </c>
      <c r="B18" s="105">
        <f>B19+B20+B21</f>
        <v>725967</v>
      </c>
      <c r="C18" s="130"/>
      <c r="D18" s="125"/>
      <c r="E18" s="125"/>
      <c r="F18" s="125"/>
      <c r="G18" s="125"/>
      <c r="H18" s="131"/>
      <c r="I18" s="132"/>
    </row>
    <row r="19" spans="1:9" s="1" customFormat="1" x14ac:dyDescent="0.2">
      <c r="A19" s="21" t="s">
        <v>116</v>
      </c>
      <c r="B19" s="22">
        <v>484648</v>
      </c>
      <c r="C19" s="133"/>
      <c r="D19" s="120"/>
      <c r="E19" s="120"/>
      <c r="F19" s="120"/>
      <c r="G19" s="120"/>
      <c r="H19" s="134"/>
      <c r="I19" s="135"/>
    </row>
    <row r="20" spans="1:9" s="1" customFormat="1" hidden="1" x14ac:dyDescent="0.2">
      <c r="A20" s="21"/>
      <c r="B20" s="22"/>
      <c r="C20" s="133"/>
      <c r="D20" s="120"/>
      <c r="E20" s="120"/>
      <c r="F20" s="120"/>
      <c r="G20" s="120"/>
      <c r="H20" s="134"/>
      <c r="I20" s="135"/>
    </row>
    <row r="21" spans="1:9" s="1" customFormat="1" x14ac:dyDescent="0.2">
      <c r="A21" s="26" t="s">
        <v>117</v>
      </c>
      <c r="B21" s="22">
        <v>241319</v>
      </c>
      <c r="C21" s="133"/>
      <c r="D21" s="120"/>
      <c r="E21" s="120"/>
      <c r="F21" s="120"/>
      <c r="G21" s="120"/>
      <c r="H21" s="134"/>
      <c r="I21" s="135"/>
    </row>
    <row r="22" spans="1:9" s="192" customFormat="1" x14ac:dyDescent="0.2">
      <c r="A22" s="103"/>
      <c r="B22" s="105"/>
      <c r="C22" s="130"/>
      <c r="D22" s="125">
        <f>D23</f>
        <v>0</v>
      </c>
      <c r="E22" s="125"/>
      <c r="F22" s="125"/>
      <c r="G22" s="125"/>
      <c r="H22" s="131"/>
      <c r="I22" s="132"/>
    </row>
    <row r="23" spans="1:9" s="1" customFormat="1" x14ac:dyDescent="0.2">
      <c r="A23" s="26"/>
      <c r="B23" s="22"/>
      <c r="C23" s="133"/>
      <c r="D23" s="120"/>
      <c r="E23" s="120"/>
      <c r="F23" s="120"/>
      <c r="G23" s="120"/>
      <c r="H23" s="134"/>
      <c r="I23" s="135"/>
    </row>
    <row r="24" spans="1:9" s="1" customFormat="1" ht="13.5" thickBot="1" x14ac:dyDescent="0.25">
      <c r="A24" s="27"/>
      <c r="B24" s="28"/>
      <c r="C24" s="136"/>
      <c r="D24" s="137"/>
      <c r="E24" s="137"/>
      <c r="F24" s="137"/>
      <c r="G24" s="137"/>
      <c r="H24" s="138"/>
      <c r="I24" s="139"/>
    </row>
    <row r="25" spans="1:9" s="1" customFormat="1" ht="30" customHeight="1" thickBot="1" x14ac:dyDescent="0.25">
      <c r="A25" s="32" t="s">
        <v>19</v>
      </c>
      <c r="B25" s="33">
        <f>B5+B9+B12+B14+B16+B18</f>
        <v>725967</v>
      </c>
      <c r="C25" s="140">
        <f>C5+C7+C9+C12+C14+C16+C18</f>
        <v>6651200</v>
      </c>
      <c r="D25" s="140">
        <f>D11+D14+D22</f>
        <v>60163</v>
      </c>
      <c r="E25" s="140">
        <f>E5+E9+E12+E14+E16+E18</f>
        <v>451463</v>
      </c>
      <c r="F25" s="140">
        <f>F5+F7+F9+F12+F14+F16+F18</f>
        <v>459774</v>
      </c>
      <c r="G25" s="140">
        <f t="shared" ref="D25:I25" si="0">G5+G9+G12+G14+G16+G18</f>
        <v>2000</v>
      </c>
      <c r="H25" s="140">
        <f>H22</f>
        <v>0</v>
      </c>
      <c r="I25" s="140">
        <f t="shared" si="0"/>
        <v>0</v>
      </c>
    </row>
    <row r="26" spans="1:9" s="1" customFormat="1" ht="28.5" customHeight="1" thickBot="1" x14ac:dyDescent="0.25">
      <c r="A26" s="32" t="s">
        <v>110</v>
      </c>
      <c r="B26" s="250">
        <f>B25+C25+D25+E25+F25+G25+H25</f>
        <v>8350567</v>
      </c>
      <c r="C26" s="251"/>
      <c r="D26" s="251"/>
      <c r="E26" s="251"/>
      <c r="F26" s="251"/>
      <c r="G26" s="251"/>
      <c r="H26" s="251"/>
      <c r="I26" s="252"/>
    </row>
    <row r="27" spans="1:9" ht="13.5" thickBot="1" x14ac:dyDescent="0.25">
      <c r="A27" s="13"/>
      <c r="B27" s="106"/>
      <c r="C27" s="13"/>
      <c r="D27" s="13"/>
      <c r="E27" s="14"/>
      <c r="F27" s="34"/>
      <c r="I27" s="17"/>
    </row>
    <row r="28" spans="1:9" ht="24" customHeight="1" thickBot="1" x14ac:dyDescent="0.25">
      <c r="A28" s="93"/>
      <c r="B28" s="246"/>
      <c r="C28" s="247"/>
      <c r="D28" s="248"/>
      <c r="E28" s="248"/>
      <c r="F28" s="248"/>
      <c r="G28" s="248"/>
      <c r="H28" s="248"/>
      <c r="I28" s="249"/>
    </row>
    <row r="29" spans="1:9" ht="13.5" thickBot="1" x14ac:dyDescent="0.25">
      <c r="A29" s="94"/>
      <c r="B29" s="18"/>
      <c r="C29" s="95"/>
      <c r="D29" s="19"/>
      <c r="E29" s="19"/>
      <c r="F29" s="19"/>
      <c r="G29" s="19"/>
      <c r="H29" s="19"/>
      <c r="I29" s="20"/>
    </row>
    <row r="30" spans="1:9" x14ac:dyDescent="0.2">
      <c r="A30" s="3"/>
      <c r="B30" s="4"/>
      <c r="C30" s="4"/>
      <c r="D30" s="5"/>
      <c r="E30" s="6"/>
      <c r="F30" s="7"/>
      <c r="G30" s="7"/>
      <c r="H30" s="8"/>
      <c r="I30" s="9"/>
    </row>
    <row r="31" spans="1:9" x14ac:dyDescent="0.2">
      <c r="A31" s="21"/>
      <c r="B31" s="96"/>
      <c r="C31" s="96"/>
      <c r="D31" s="23"/>
      <c r="E31" s="97"/>
      <c r="F31" s="98"/>
      <c r="G31" s="98"/>
      <c r="H31" s="99"/>
      <c r="I31" s="100"/>
    </row>
    <row r="32" spans="1:9" x14ac:dyDescent="0.2">
      <c r="A32" s="21"/>
      <c r="B32" s="96"/>
      <c r="C32" s="96"/>
      <c r="D32" s="23"/>
      <c r="E32" s="97"/>
      <c r="F32" s="98"/>
      <c r="G32" s="98"/>
      <c r="H32" s="99"/>
      <c r="I32" s="100"/>
    </row>
    <row r="33" spans="1:9" x14ac:dyDescent="0.2">
      <c r="A33" s="21"/>
      <c r="B33" s="22"/>
      <c r="C33" s="22"/>
      <c r="D33" s="23"/>
      <c r="E33" s="23"/>
      <c r="F33" s="23"/>
      <c r="G33" s="23"/>
      <c r="H33" s="24"/>
      <c r="I33" s="25"/>
    </row>
    <row r="34" spans="1:9" x14ac:dyDescent="0.2">
      <c r="A34" s="21"/>
      <c r="B34" s="22"/>
      <c r="C34" s="22"/>
      <c r="D34" s="23"/>
      <c r="E34" s="23"/>
      <c r="F34" s="23"/>
      <c r="G34" s="23"/>
      <c r="H34" s="24"/>
      <c r="I34" s="25"/>
    </row>
    <row r="35" spans="1:9" x14ac:dyDescent="0.2">
      <c r="A35" s="21"/>
      <c r="B35" s="22"/>
      <c r="C35" s="22"/>
      <c r="D35" s="23"/>
      <c r="E35" s="23"/>
      <c r="F35" s="23"/>
      <c r="G35" s="23"/>
      <c r="H35" s="24"/>
      <c r="I35" s="25"/>
    </row>
    <row r="36" spans="1:9" x14ac:dyDescent="0.2">
      <c r="A36" s="21"/>
      <c r="B36" s="22"/>
      <c r="C36" s="22"/>
      <c r="D36" s="23"/>
      <c r="E36" s="23"/>
      <c r="F36" s="23"/>
      <c r="G36" s="23"/>
      <c r="H36" s="24"/>
      <c r="I36" s="25"/>
    </row>
    <row r="37" spans="1:9" x14ac:dyDescent="0.2">
      <c r="A37" s="21"/>
      <c r="B37" s="22"/>
      <c r="C37" s="22"/>
      <c r="D37" s="23"/>
      <c r="E37" s="23"/>
      <c r="F37" s="23"/>
      <c r="G37" s="23"/>
      <c r="H37" s="24"/>
      <c r="I37" s="25"/>
    </row>
    <row r="38" spans="1:9" x14ac:dyDescent="0.2">
      <c r="A38" s="26"/>
      <c r="B38" s="22"/>
      <c r="C38" s="22"/>
      <c r="D38" s="23"/>
      <c r="E38" s="23"/>
      <c r="F38" s="23"/>
      <c r="G38" s="23"/>
      <c r="H38" s="24"/>
      <c r="I38" s="25"/>
    </row>
    <row r="39" spans="1:9" x14ac:dyDescent="0.2">
      <c r="A39" s="26"/>
      <c r="B39" s="22"/>
      <c r="C39" s="22"/>
      <c r="D39" s="23"/>
      <c r="E39" s="23"/>
      <c r="F39" s="23"/>
      <c r="G39" s="23"/>
      <c r="H39" s="24"/>
      <c r="I39" s="25"/>
    </row>
    <row r="40" spans="1:9" ht="13.5" thickBot="1" x14ac:dyDescent="0.25">
      <c r="A40" s="27"/>
      <c r="B40" s="28"/>
      <c r="C40" s="28"/>
      <c r="D40" s="29"/>
      <c r="E40" s="29"/>
      <c r="F40" s="29"/>
      <c r="G40" s="29"/>
      <c r="H40" s="30"/>
      <c r="I40" s="31"/>
    </row>
    <row r="41" spans="1:9" s="1" customFormat="1" ht="30" customHeight="1" thickBot="1" x14ac:dyDescent="0.25">
      <c r="A41" s="32"/>
      <c r="B41" s="33"/>
      <c r="C41" s="33"/>
      <c r="D41" s="33"/>
      <c r="E41" s="33"/>
      <c r="F41" s="33"/>
      <c r="G41" s="33"/>
      <c r="H41" s="33"/>
      <c r="I41" s="33"/>
    </row>
    <row r="42" spans="1:9" s="1" customFormat="1" ht="28.5" customHeight="1" thickBot="1" x14ac:dyDescent="0.25">
      <c r="A42" s="32"/>
      <c r="B42" s="250"/>
      <c r="C42" s="251"/>
      <c r="D42" s="251"/>
      <c r="E42" s="251"/>
      <c r="F42" s="251"/>
      <c r="G42" s="251"/>
      <c r="H42" s="251"/>
      <c r="I42" s="252"/>
    </row>
    <row r="43" spans="1:9" ht="13.5" thickBot="1" x14ac:dyDescent="0.25">
      <c r="E43" s="36"/>
      <c r="F43" s="37"/>
    </row>
    <row r="44" spans="1:9" ht="16.5" thickBot="1" x14ac:dyDescent="0.25">
      <c r="A44" s="93"/>
      <c r="B44" s="246"/>
      <c r="C44" s="247"/>
      <c r="D44" s="248"/>
      <c r="E44" s="248"/>
      <c r="F44" s="248"/>
      <c r="G44" s="248"/>
      <c r="H44" s="248"/>
      <c r="I44" s="249"/>
    </row>
    <row r="45" spans="1:9" ht="13.5" thickBot="1" x14ac:dyDescent="0.25">
      <c r="A45" s="94"/>
      <c r="B45" s="18"/>
      <c r="C45" s="95"/>
      <c r="D45" s="19"/>
      <c r="E45" s="19"/>
      <c r="F45" s="19"/>
      <c r="G45" s="19"/>
      <c r="H45" s="19"/>
      <c r="I45" s="20"/>
    </row>
    <row r="46" spans="1:9" x14ac:dyDescent="0.2">
      <c r="A46" s="3"/>
      <c r="B46" s="4"/>
      <c r="C46" s="4"/>
      <c r="D46" s="5"/>
      <c r="E46" s="6"/>
      <c r="F46" s="7"/>
      <c r="G46" s="7"/>
      <c r="H46" s="8"/>
      <c r="I46" s="9"/>
    </row>
    <row r="47" spans="1:9" x14ac:dyDescent="0.2">
      <c r="A47" s="21"/>
      <c r="B47" s="96"/>
      <c r="C47" s="96"/>
      <c r="D47" s="23"/>
      <c r="E47" s="97"/>
      <c r="F47" s="98"/>
      <c r="G47" s="98"/>
      <c r="H47" s="99"/>
      <c r="I47" s="100"/>
    </row>
    <row r="48" spans="1:9" x14ac:dyDescent="0.2">
      <c r="A48" s="21"/>
      <c r="B48" s="22"/>
      <c r="C48" s="22"/>
      <c r="D48" s="23"/>
      <c r="E48" s="23"/>
      <c r="F48" s="187"/>
      <c r="G48" s="23"/>
      <c r="H48" s="24"/>
      <c r="I48" s="25"/>
    </row>
    <row r="49" spans="1:9" x14ac:dyDescent="0.2">
      <c r="A49" s="21"/>
      <c r="B49" s="22"/>
      <c r="C49" s="22"/>
      <c r="D49" s="23"/>
      <c r="E49" s="23"/>
      <c r="F49" s="23"/>
      <c r="G49" s="23"/>
      <c r="H49" s="24"/>
      <c r="I49" s="25"/>
    </row>
    <row r="50" spans="1:9" x14ac:dyDescent="0.2">
      <c r="A50" s="21"/>
      <c r="B50" s="22"/>
      <c r="C50" s="22"/>
      <c r="D50" s="23"/>
      <c r="E50" s="23"/>
      <c r="F50" s="23"/>
      <c r="G50" s="23"/>
      <c r="H50" s="24"/>
      <c r="I50" s="25"/>
    </row>
    <row r="51" spans="1:9" x14ac:dyDescent="0.2">
      <c r="A51" s="21"/>
      <c r="B51" s="22"/>
      <c r="C51" s="22"/>
      <c r="D51" s="23"/>
      <c r="E51" s="23"/>
      <c r="F51" s="23"/>
      <c r="G51" s="23"/>
      <c r="H51" s="24"/>
      <c r="I51" s="25"/>
    </row>
    <row r="52" spans="1:9" ht="13.5" customHeight="1" x14ac:dyDescent="0.2">
      <c r="A52" s="21"/>
      <c r="B52" s="22"/>
      <c r="C52" s="22"/>
      <c r="D52" s="23"/>
      <c r="E52" s="23"/>
      <c r="F52" s="23"/>
      <c r="G52" s="23"/>
      <c r="H52" s="24"/>
      <c r="I52" s="25"/>
    </row>
    <row r="53" spans="1:9" ht="13.5" customHeight="1" x14ac:dyDescent="0.2">
      <c r="A53" s="21"/>
      <c r="B53" s="22"/>
      <c r="C53" s="22"/>
      <c r="D53" s="23"/>
      <c r="E53" s="23"/>
      <c r="F53" s="23"/>
      <c r="G53" s="23"/>
      <c r="H53" s="24"/>
      <c r="I53" s="25"/>
    </row>
    <row r="54" spans="1:9" ht="13.5" customHeight="1" x14ac:dyDescent="0.2">
      <c r="A54" s="26"/>
      <c r="B54" s="22"/>
      <c r="C54" s="22"/>
      <c r="D54" s="23"/>
      <c r="E54" s="23"/>
      <c r="F54" s="23"/>
      <c r="G54" s="23"/>
      <c r="H54" s="24"/>
      <c r="I54" s="25"/>
    </row>
    <row r="55" spans="1:9" ht="13.5" thickBot="1" x14ac:dyDescent="0.25">
      <c r="A55" s="27"/>
      <c r="B55" s="28"/>
      <c r="C55" s="28"/>
      <c r="D55" s="29"/>
      <c r="E55" s="29"/>
      <c r="F55" s="29"/>
      <c r="G55" s="29"/>
      <c r="H55" s="30"/>
      <c r="I55" s="31"/>
    </row>
    <row r="56" spans="1:9" s="1" customFormat="1" ht="30" customHeight="1" thickBot="1" x14ac:dyDescent="0.25">
      <c r="A56" s="32"/>
      <c r="B56" s="33"/>
      <c r="C56" s="33"/>
      <c r="D56" s="33"/>
      <c r="E56" s="33"/>
      <c r="F56" s="33"/>
      <c r="G56" s="33"/>
      <c r="H56" s="33"/>
      <c r="I56" s="33"/>
    </row>
    <row r="57" spans="1:9" s="1" customFormat="1" ht="28.5" customHeight="1" thickBot="1" x14ac:dyDescent="0.25">
      <c r="A57" s="32"/>
      <c r="B57" s="250"/>
      <c r="C57" s="251"/>
      <c r="D57" s="251"/>
      <c r="E57" s="251"/>
      <c r="F57" s="251"/>
      <c r="G57" s="251"/>
      <c r="H57" s="251"/>
      <c r="I57" s="252"/>
    </row>
    <row r="58" spans="1:9" ht="13.5" customHeight="1" x14ac:dyDescent="0.2">
      <c r="D58" s="38"/>
      <c r="E58" s="36"/>
      <c r="F58" s="39"/>
    </row>
    <row r="59" spans="1:9" ht="13.5" customHeight="1" x14ac:dyDescent="0.2">
      <c r="D59" s="38"/>
      <c r="E59" s="40"/>
      <c r="F59" s="41"/>
    </row>
    <row r="60" spans="1:9" ht="13.5" customHeight="1" x14ac:dyDescent="0.2">
      <c r="E60" s="42"/>
      <c r="F60" s="43"/>
    </row>
    <row r="61" spans="1:9" ht="13.5" customHeight="1" x14ac:dyDescent="0.2">
      <c r="E61" s="44"/>
      <c r="F61" s="45"/>
    </row>
    <row r="62" spans="1:9" ht="13.5" customHeight="1" x14ac:dyDescent="0.2">
      <c r="E62" s="36"/>
      <c r="F62" s="37"/>
    </row>
    <row r="63" spans="1:9" ht="28.5" customHeight="1" x14ac:dyDescent="0.2">
      <c r="D63" s="38"/>
      <c r="E63" s="36"/>
      <c r="F63" s="46"/>
    </row>
    <row r="64" spans="1:9" ht="13.5" customHeight="1" x14ac:dyDescent="0.2">
      <c r="D64" s="38"/>
      <c r="E64" s="36"/>
      <c r="F64" s="41"/>
    </row>
    <row r="65" spans="2:6" ht="13.5" customHeight="1" x14ac:dyDescent="0.2">
      <c r="E65" s="36"/>
      <c r="F65" s="37"/>
    </row>
    <row r="66" spans="2:6" ht="13.5" customHeight="1" x14ac:dyDescent="0.2">
      <c r="E66" s="36"/>
      <c r="F66" s="45"/>
    </row>
    <row r="67" spans="2:6" ht="13.5" customHeight="1" x14ac:dyDescent="0.2">
      <c r="E67" s="36"/>
      <c r="F67" s="37"/>
    </row>
    <row r="68" spans="2:6" ht="22.5" customHeight="1" x14ac:dyDescent="0.2">
      <c r="E68" s="36"/>
      <c r="F68" s="47"/>
    </row>
    <row r="69" spans="2:6" ht="13.5" customHeight="1" x14ac:dyDescent="0.2">
      <c r="E69" s="42"/>
      <c r="F69" s="43"/>
    </row>
    <row r="70" spans="2:6" ht="13.5" customHeight="1" x14ac:dyDescent="0.2">
      <c r="B70" s="38"/>
      <c r="C70" s="38"/>
      <c r="E70" s="42"/>
      <c r="F70" s="48"/>
    </row>
    <row r="71" spans="2:6" ht="13.5" customHeight="1" x14ac:dyDescent="0.2">
      <c r="D71" s="38"/>
      <c r="E71" s="42"/>
      <c r="F71" s="49"/>
    </row>
    <row r="72" spans="2:6" ht="13.5" customHeight="1" x14ac:dyDescent="0.2">
      <c r="D72" s="38"/>
      <c r="E72" s="44"/>
      <c r="F72" s="41"/>
    </row>
    <row r="73" spans="2:6" ht="13.5" customHeight="1" x14ac:dyDescent="0.2">
      <c r="E73" s="36"/>
      <c r="F73" s="37"/>
    </row>
    <row r="74" spans="2:6" ht="13.5" customHeight="1" x14ac:dyDescent="0.2">
      <c r="B74" s="38"/>
      <c r="C74" s="38"/>
      <c r="E74" s="36"/>
      <c r="F74" s="39"/>
    </row>
    <row r="75" spans="2:6" ht="13.5" customHeight="1" x14ac:dyDescent="0.2">
      <c r="D75" s="38"/>
      <c r="E75" s="36"/>
      <c r="F75" s="48"/>
    </row>
    <row r="76" spans="2:6" ht="13.5" customHeight="1" x14ac:dyDescent="0.2">
      <c r="D76" s="38"/>
      <c r="E76" s="44"/>
      <c r="F76" s="41"/>
    </row>
    <row r="77" spans="2:6" ht="13.5" customHeight="1" x14ac:dyDescent="0.2">
      <c r="E77" s="42"/>
      <c r="F77" s="37"/>
    </row>
    <row r="78" spans="2:6" ht="13.5" customHeight="1" x14ac:dyDescent="0.2">
      <c r="D78" s="38"/>
      <c r="E78" s="42"/>
      <c r="F78" s="48"/>
    </row>
    <row r="79" spans="2:6" ht="22.5" customHeight="1" x14ac:dyDescent="0.2">
      <c r="E79" s="44"/>
      <c r="F79" s="47"/>
    </row>
    <row r="80" spans="2:6" ht="13.5" customHeight="1" x14ac:dyDescent="0.2">
      <c r="E80" s="36"/>
      <c r="F80" s="37"/>
    </row>
    <row r="81" spans="1:6" ht="13.5" customHeight="1" x14ac:dyDescent="0.2">
      <c r="E81" s="44"/>
      <c r="F81" s="41"/>
    </row>
    <row r="82" spans="1:6" ht="13.5" customHeight="1" x14ac:dyDescent="0.2">
      <c r="E82" s="36"/>
      <c r="F82" s="37"/>
    </row>
    <row r="83" spans="1:6" ht="13.5" customHeight="1" x14ac:dyDescent="0.2">
      <c r="E83" s="36"/>
      <c r="F83" s="37"/>
    </row>
    <row r="84" spans="1:6" ht="13.5" customHeight="1" x14ac:dyDescent="0.2">
      <c r="A84" s="38"/>
      <c r="E84" s="50"/>
      <c r="F84" s="48"/>
    </row>
    <row r="85" spans="1:6" ht="13.5" customHeight="1" x14ac:dyDescent="0.2">
      <c r="B85" s="38"/>
      <c r="C85" s="38"/>
      <c r="D85" s="38"/>
      <c r="E85" s="51"/>
      <c r="F85" s="48"/>
    </row>
    <row r="86" spans="1:6" ht="13.5" customHeight="1" x14ac:dyDescent="0.2">
      <c r="B86" s="38"/>
      <c r="C86" s="38"/>
      <c r="D86" s="38"/>
      <c r="E86" s="51"/>
      <c r="F86" s="39"/>
    </row>
    <row r="87" spans="1:6" ht="13.5" customHeight="1" x14ac:dyDescent="0.2">
      <c r="B87" s="38"/>
      <c r="C87" s="38"/>
      <c r="D87" s="38"/>
      <c r="E87" s="44"/>
      <c r="F87" s="45"/>
    </row>
    <row r="88" spans="1:6" x14ac:dyDescent="0.2">
      <c r="E88" s="36"/>
      <c r="F88" s="37"/>
    </row>
    <row r="89" spans="1:6" x14ac:dyDescent="0.2">
      <c r="B89" s="38"/>
      <c r="C89" s="38"/>
      <c r="E89" s="36"/>
      <c r="F89" s="48"/>
    </row>
    <row r="90" spans="1:6" x14ac:dyDescent="0.2">
      <c r="D90" s="38"/>
      <c r="E90" s="36"/>
      <c r="F90" s="39"/>
    </row>
    <row r="91" spans="1:6" x14ac:dyDescent="0.2">
      <c r="D91" s="38"/>
      <c r="E91" s="44"/>
      <c r="F91" s="41"/>
    </row>
    <row r="92" spans="1:6" x14ac:dyDescent="0.2">
      <c r="E92" s="36"/>
      <c r="F92" s="37"/>
    </row>
    <row r="93" spans="1:6" x14ac:dyDescent="0.2">
      <c r="E93" s="36"/>
      <c r="F93" s="37"/>
    </row>
    <row r="94" spans="1:6" x14ac:dyDescent="0.2">
      <c r="E94" s="52"/>
      <c r="F94" s="53"/>
    </row>
    <row r="95" spans="1:6" x14ac:dyDescent="0.2">
      <c r="E95" s="36"/>
      <c r="F95" s="37"/>
    </row>
    <row r="96" spans="1:6" x14ac:dyDescent="0.2">
      <c r="E96" s="36"/>
      <c r="F96" s="37"/>
    </row>
    <row r="97" spans="1:6" x14ac:dyDescent="0.2">
      <c r="E97" s="36"/>
      <c r="F97" s="37"/>
    </row>
    <row r="98" spans="1:6" x14ac:dyDescent="0.2">
      <c r="E98" s="44"/>
      <c r="F98" s="41"/>
    </row>
    <row r="99" spans="1:6" x14ac:dyDescent="0.2">
      <c r="E99" s="36"/>
      <c r="F99" s="37"/>
    </row>
    <row r="100" spans="1:6" x14ac:dyDescent="0.2">
      <c r="E100" s="44"/>
      <c r="F100" s="41"/>
    </row>
    <row r="101" spans="1:6" x14ac:dyDescent="0.2">
      <c r="E101" s="36"/>
      <c r="F101" s="37"/>
    </row>
    <row r="102" spans="1:6" x14ac:dyDescent="0.2">
      <c r="E102" s="36"/>
      <c r="F102" s="37"/>
    </row>
    <row r="103" spans="1:6" x14ac:dyDescent="0.2">
      <c r="E103" s="36"/>
      <c r="F103" s="37"/>
    </row>
    <row r="104" spans="1:6" x14ac:dyDescent="0.2">
      <c r="E104" s="36"/>
      <c r="F104" s="37"/>
    </row>
    <row r="105" spans="1:6" ht="28.5" customHeight="1" x14ac:dyDescent="0.2">
      <c r="A105" s="54"/>
      <c r="B105" s="54"/>
      <c r="C105" s="54"/>
      <c r="D105" s="54"/>
      <c r="E105" s="55"/>
      <c r="F105" s="56"/>
    </row>
    <row r="106" spans="1:6" x14ac:dyDescent="0.2">
      <c r="D106" s="38"/>
      <c r="E106" s="36"/>
      <c r="F106" s="39"/>
    </row>
    <row r="107" spans="1:6" x14ac:dyDescent="0.2">
      <c r="E107" s="57"/>
      <c r="F107" s="58"/>
    </row>
    <row r="108" spans="1:6" x14ac:dyDescent="0.2">
      <c r="E108" s="36"/>
      <c r="F108" s="37"/>
    </row>
    <row r="109" spans="1:6" x14ac:dyDescent="0.2">
      <c r="E109" s="52"/>
      <c r="F109" s="53"/>
    </row>
    <row r="110" spans="1:6" x14ac:dyDescent="0.2">
      <c r="E110" s="52"/>
      <c r="F110" s="53"/>
    </row>
    <row r="111" spans="1:6" x14ac:dyDescent="0.2">
      <c r="E111" s="36"/>
      <c r="F111" s="37"/>
    </row>
    <row r="112" spans="1:6" x14ac:dyDescent="0.2">
      <c r="E112" s="44"/>
      <c r="F112" s="41"/>
    </row>
    <row r="113" spans="4:6" x14ac:dyDescent="0.2">
      <c r="E113" s="36"/>
      <c r="F113" s="37"/>
    </row>
    <row r="114" spans="4:6" x14ac:dyDescent="0.2">
      <c r="E114" s="36"/>
      <c r="F114" s="37"/>
    </row>
    <row r="115" spans="4:6" x14ac:dyDescent="0.2">
      <c r="E115" s="44"/>
      <c r="F115" s="41"/>
    </row>
    <row r="116" spans="4:6" x14ac:dyDescent="0.2">
      <c r="E116" s="36"/>
      <c r="F116" s="37"/>
    </row>
    <row r="117" spans="4:6" x14ac:dyDescent="0.2">
      <c r="E117" s="52"/>
      <c r="F117" s="53"/>
    </row>
    <row r="118" spans="4:6" x14ac:dyDescent="0.2">
      <c r="E118" s="44"/>
      <c r="F118" s="58"/>
    </row>
    <row r="119" spans="4:6" x14ac:dyDescent="0.2">
      <c r="E119" s="42"/>
      <c r="F119" s="53"/>
    </row>
    <row r="120" spans="4:6" x14ac:dyDescent="0.2">
      <c r="E120" s="44"/>
      <c r="F120" s="41"/>
    </row>
    <row r="121" spans="4:6" x14ac:dyDescent="0.2">
      <c r="E121" s="36"/>
      <c r="F121" s="37"/>
    </row>
    <row r="122" spans="4:6" x14ac:dyDescent="0.2">
      <c r="D122" s="38"/>
      <c r="E122" s="36"/>
      <c r="F122" s="39"/>
    </row>
    <row r="123" spans="4:6" x14ac:dyDescent="0.2">
      <c r="E123" s="42"/>
      <c r="F123" s="41"/>
    </row>
    <row r="124" spans="4:6" x14ac:dyDescent="0.2">
      <c r="E124" s="42"/>
      <c r="F124" s="53"/>
    </row>
    <row r="125" spans="4:6" x14ac:dyDescent="0.2">
      <c r="D125" s="38"/>
      <c r="E125" s="42"/>
      <c r="F125" s="59"/>
    </row>
    <row r="126" spans="4:6" x14ac:dyDescent="0.2">
      <c r="D126" s="38"/>
      <c r="E126" s="44"/>
      <c r="F126" s="45"/>
    </row>
    <row r="127" spans="4:6" x14ac:dyDescent="0.2">
      <c r="E127" s="36"/>
      <c r="F127" s="37"/>
    </row>
    <row r="128" spans="4:6" x14ac:dyDescent="0.2">
      <c r="E128" s="57"/>
      <c r="F128" s="60"/>
    </row>
    <row r="129" spans="1:6" ht="11.25" customHeight="1" x14ac:dyDescent="0.2">
      <c r="E129" s="52"/>
      <c r="F129" s="53"/>
    </row>
    <row r="130" spans="1:6" ht="24" customHeight="1" x14ac:dyDescent="0.2">
      <c r="B130" s="38"/>
      <c r="C130" s="38"/>
      <c r="E130" s="52"/>
      <c r="F130" s="61"/>
    </row>
    <row r="131" spans="1:6" ht="15" customHeight="1" x14ac:dyDescent="0.2">
      <c r="D131" s="38"/>
      <c r="E131" s="52"/>
      <c r="F131" s="61"/>
    </row>
    <row r="132" spans="1:6" ht="11.25" customHeight="1" x14ac:dyDescent="0.2">
      <c r="E132" s="57"/>
      <c r="F132" s="58"/>
    </row>
    <row r="133" spans="1:6" x14ac:dyDescent="0.2">
      <c r="E133" s="52"/>
      <c r="F133" s="53"/>
    </row>
    <row r="134" spans="1:6" ht="13.5" customHeight="1" x14ac:dyDescent="0.2">
      <c r="B134" s="38"/>
      <c r="C134" s="38"/>
      <c r="E134" s="52"/>
      <c r="F134" s="62"/>
    </row>
    <row r="135" spans="1:6" ht="12.75" customHeight="1" x14ac:dyDescent="0.2">
      <c r="D135" s="38"/>
      <c r="E135" s="52"/>
      <c r="F135" s="39"/>
    </row>
    <row r="136" spans="1:6" ht="12.75" customHeight="1" x14ac:dyDescent="0.2">
      <c r="D136" s="38"/>
      <c r="E136" s="44"/>
      <c r="F136" s="45"/>
    </row>
    <row r="137" spans="1:6" x14ac:dyDescent="0.2">
      <c r="E137" s="36"/>
      <c r="F137" s="37"/>
    </row>
    <row r="138" spans="1:6" x14ac:dyDescent="0.2">
      <c r="D138" s="38"/>
      <c r="E138" s="36"/>
      <c r="F138" s="59"/>
    </row>
    <row r="139" spans="1:6" x14ac:dyDescent="0.2">
      <c r="E139" s="57"/>
      <c r="F139" s="58"/>
    </row>
    <row r="140" spans="1:6" x14ac:dyDescent="0.2">
      <c r="E140" s="52"/>
      <c r="F140" s="53"/>
    </row>
    <row r="141" spans="1:6" x14ac:dyDescent="0.2">
      <c r="E141" s="36"/>
      <c r="F141" s="37"/>
    </row>
    <row r="142" spans="1:6" ht="19.5" customHeight="1" x14ac:dyDescent="0.2">
      <c r="A142" s="63"/>
      <c r="B142" s="13"/>
      <c r="C142" s="13"/>
      <c r="D142" s="13"/>
      <c r="E142" s="13"/>
      <c r="F142" s="48"/>
    </row>
    <row r="143" spans="1:6" ht="15" customHeight="1" x14ac:dyDescent="0.2">
      <c r="A143" s="38"/>
      <c r="E143" s="50"/>
      <c r="F143" s="48"/>
    </row>
    <row r="144" spans="1:6" x14ac:dyDescent="0.2">
      <c r="A144" s="38"/>
      <c r="B144" s="38"/>
      <c r="C144" s="38"/>
      <c r="E144" s="50"/>
      <c r="F144" s="39"/>
    </row>
    <row r="145" spans="1:6" x14ac:dyDescent="0.2">
      <c r="D145" s="38"/>
      <c r="E145" s="36"/>
      <c r="F145" s="48"/>
    </row>
    <row r="146" spans="1:6" x14ac:dyDescent="0.2">
      <c r="E146" s="40"/>
      <c r="F146" s="41"/>
    </row>
    <row r="147" spans="1:6" x14ac:dyDescent="0.2">
      <c r="B147" s="38"/>
      <c r="C147" s="38"/>
      <c r="E147" s="36"/>
      <c r="F147" s="39"/>
    </row>
    <row r="148" spans="1:6" x14ac:dyDescent="0.2">
      <c r="D148" s="38"/>
      <c r="E148" s="36"/>
      <c r="F148" s="39"/>
    </row>
    <row r="149" spans="1:6" x14ac:dyDescent="0.2">
      <c r="E149" s="44"/>
      <c r="F149" s="45"/>
    </row>
    <row r="150" spans="1:6" ht="22.5" customHeight="1" x14ac:dyDescent="0.2">
      <c r="D150" s="38"/>
      <c r="E150" s="36"/>
      <c r="F150" s="46"/>
    </row>
    <row r="151" spans="1:6" x14ac:dyDescent="0.2">
      <c r="E151" s="36"/>
      <c r="F151" s="45"/>
    </row>
    <row r="152" spans="1:6" x14ac:dyDescent="0.2">
      <c r="B152" s="38"/>
      <c r="C152" s="38"/>
      <c r="E152" s="42"/>
      <c r="F152" s="48"/>
    </row>
    <row r="153" spans="1:6" x14ac:dyDescent="0.2">
      <c r="D153" s="38"/>
      <c r="E153" s="42"/>
      <c r="F153" s="49"/>
    </row>
    <row r="154" spans="1:6" x14ac:dyDescent="0.2">
      <c r="E154" s="44"/>
      <c r="F154" s="41"/>
    </row>
    <row r="155" spans="1:6" ht="13.5" customHeight="1" x14ac:dyDescent="0.2">
      <c r="A155" s="38"/>
      <c r="E155" s="50"/>
      <c r="F155" s="48"/>
    </row>
    <row r="156" spans="1:6" ht="13.5" customHeight="1" x14ac:dyDescent="0.2">
      <c r="B156" s="38"/>
      <c r="C156" s="38"/>
      <c r="E156" s="36"/>
      <c r="F156" s="48"/>
    </row>
    <row r="157" spans="1:6" ht="13.5" customHeight="1" x14ac:dyDescent="0.2">
      <c r="D157" s="38"/>
      <c r="E157" s="36"/>
      <c r="F157" s="39"/>
    </row>
    <row r="158" spans="1:6" x14ac:dyDescent="0.2">
      <c r="D158" s="38"/>
      <c r="E158" s="44"/>
      <c r="F158" s="41"/>
    </row>
    <row r="159" spans="1:6" x14ac:dyDescent="0.2">
      <c r="D159" s="38"/>
      <c r="E159" s="36"/>
      <c r="F159" s="39"/>
    </row>
    <row r="160" spans="1:6" x14ac:dyDescent="0.2">
      <c r="E160" s="57"/>
      <c r="F160" s="58"/>
    </row>
    <row r="161" spans="1:6" x14ac:dyDescent="0.2">
      <c r="D161" s="38"/>
      <c r="E161" s="42"/>
      <c r="F161" s="59"/>
    </row>
    <row r="162" spans="1:6" x14ac:dyDescent="0.2">
      <c r="D162" s="38"/>
      <c r="E162" s="44"/>
      <c r="F162" s="45"/>
    </row>
    <row r="163" spans="1:6" x14ac:dyDescent="0.2">
      <c r="E163" s="57"/>
      <c r="F163" s="64"/>
    </row>
    <row r="164" spans="1:6" x14ac:dyDescent="0.2">
      <c r="B164" s="38"/>
      <c r="C164" s="38"/>
      <c r="E164" s="52"/>
      <c r="F164" s="62"/>
    </row>
    <row r="165" spans="1:6" x14ac:dyDescent="0.2">
      <c r="D165" s="38"/>
      <c r="E165" s="52"/>
      <c r="F165" s="39"/>
    </row>
    <row r="166" spans="1:6" x14ac:dyDescent="0.2">
      <c r="D166" s="38"/>
      <c r="E166" s="44"/>
      <c r="F166" s="45"/>
    </row>
    <row r="167" spans="1:6" x14ac:dyDescent="0.2">
      <c r="D167" s="38"/>
      <c r="E167" s="44"/>
      <c r="F167" s="45"/>
    </row>
    <row r="168" spans="1:6" x14ac:dyDescent="0.2">
      <c r="E168" s="36"/>
      <c r="F168" s="37"/>
    </row>
    <row r="169" spans="1:6" s="65" customFormat="1" ht="18" customHeight="1" x14ac:dyDescent="0.25">
      <c r="A169" s="244"/>
      <c r="B169" s="245"/>
      <c r="C169" s="245"/>
      <c r="D169" s="245"/>
      <c r="E169" s="245"/>
      <c r="F169" s="245"/>
    </row>
    <row r="170" spans="1:6" ht="28.5" customHeight="1" x14ac:dyDescent="0.2">
      <c r="A170" s="54"/>
      <c r="B170" s="54"/>
      <c r="C170" s="54"/>
      <c r="D170" s="54"/>
      <c r="E170" s="55"/>
      <c r="F170" s="56"/>
    </row>
    <row r="172" spans="1:6" ht="15.75" x14ac:dyDescent="0.2">
      <c r="A172" s="67"/>
      <c r="B172" s="38"/>
      <c r="C172" s="38"/>
      <c r="D172" s="38"/>
      <c r="E172" s="68"/>
      <c r="F172" s="12"/>
    </row>
    <row r="173" spans="1:6" x14ac:dyDescent="0.2">
      <c r="A173" s="38"/>
      <c r="B173" s="38"/>
      <c r="C173" s="38"/>
      <c r="D173" s="38"/>
      <c r="E173" s="68"/>
      <c r="F173" s="12"/>
    </row>
    <row r="174" spans="1:6" ht="17.25" customHeight="1" x14ac:dyDescent="0.2">
      <c r="A174" s="38"/>
      <c r="B174" s="38"/>
      <c r="C174" s="38"/>
      <c r="D174" s="38"/>
      <c r="E174" s="68"/>
      <c r="F174" s="12"/>
    </row>
    <row r="175" spans="1:6" ht="13.5" customHeight="1" x14ac:dyDescent="0.2">
      <c r="A175" s="38"/>
      <c r="B175" s="38"/>
      <c r="C175" s="38"/>
      <c r="D175" s="38"/>
      <c r="E175" s="68"/>
      <c r="F175" s="12"/>
    </row>
    <row r="176" spans="1:6" x14ac:dyDescent="0.2">
      <c r="A176" s="38"/>
      <c r="B176" s="38"/>
      <c r="C176" s="38"/>
      <c r="D176" s="38"/>
      <c r="E176" s="68"/>
      <c r="F176" s="12"/>
    </row>
    <row r="177" spans="1:6" x14ac:dyDescent="0.2">
      <c r="A177" s="38"/>
      <c r="B177" s="38"/>
      <c r="C177" s="38"/>
      <c r="D177" s="38"/>
    </row>
    <row r="178" spans="1:6" x14ac:dyDescent="0.2">
      <c r="A178" s="38"/>
      <c r="B178" s="38"/>
      <c r="C178" s="38"/>
      <c r="D178" s="38"/>
      <c r="E178" s="68"/>
      <c r="F178" s="12"/>
    </row>
    <row r="179" spans="1:6" x14ac:dyDescent="0.2">
      <c r="A179" s="38"/>
      <c r="B179" s="38"/>
      <c r="C179" s="38"/>
      <c r="D179" s="38"/>
      <c r="E179" s="68"/>
      <c r="F179" s="69"/>
    </row>
    <row r="180" spans="1:6" x14ac:dyDescent="0.2">
      <c r="A180" s="38"/>
      <c r="B180" s="38"/>
      <c r="C180" s="38"/>
      <c r="D180" s="38"/>
      <c r="E180" s="68"/>
      <c r="F180" s="12"/>
    </row>
    <row r="181" spans="1:6" ht="22.5" customHeight="1" x14ac:dyDescent="0.2">
      <c r="A181" s="38"/>
      <c r="B181" s="38"/>
      <c r="C181" s="38"/>
      <c r="D181" s="38"/>
      <c r="E181" s="68"/>
      <c r="F181" s="46"/>
    </row>
    <row r="182" spans="1:6" ht="22.5" customHeight="1" x14ac:dyDescent="0.2">
      <c r="E182" s="44"/>
      <c r="F182" s="47"/>
    </row>
  </sheetData>
  <mergeCells count="8">
    <mergeCell ref="A169:F169"/>
    <mergeCell ref="B3:I3"/>
    <mergeCell ref="B57:I57"/>
    <mergeCell ref="A1:I1"/>
    <mergeCell ref="B26:I26"/>
    <mergeCell ref="B28:I28"/>
    <mergeCell ref="B42:I42"/>
    <mergeCell ref="B44:I44"/>
  </mergeCells>
  <phoneticPr fontId="0" type="noConversion"/>
  <printOptions horizontalCentered="1"/>
  <pageMargins left="0.19685039370078741" right="0.19685039370078741" top="0.23622047244094491" bottom="0.19685039370078741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26" max="8" man="1"/>
    <brk id="103" max="9" man="1"/>
    <brk id="167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9"/>
  <sheetViews>
    <sheetView workbookViewId="0">
      <pane ySplit="3" topLeftCell="A4" activePane="bottomLeft" state="frozen"/>
      <selection pane="bottomLeft" activeCell="N166" sqref="N166"/>
    </sheetView>
  </sheetViews>
  <sheetFormatPr defaultColWidth="11.42578125" defaultRowHeight="12.75" x14ac:dyDescent="0.2"/>
  <cols>
    <col min="1" max="1" width="10.140625" style="88" customWidth="1"/>
    <col min="2" max="2" width="37.85546875" style="89" customWidth="1"/>
    <col min="3" max="3" width="14.140625" style="2" customWidth="1"/>
    <col min="4" max="5" width="11.28515625" style="2" customWidth="1"/>
    <col min="6" max="6" width="9.140625" style="2" bestFit="1" customWidth="1"/>
    <col min="7" max="7" width="8.85546875" style="2" customWidth="1"/>
    <col min="8" max="8" width="10.5703125" style="2" customWidth="1"/>
    <col min="9" max="9" width="7.42578125" style="2" customWidth="1"/>
    <col min="10" max="10" width="6.28515625" style="2" customWidth="1"/>
    <col min="11" max="11" width="9.42578125" style="2" customWidth="1"/>
    <col min="12" max="12" width="12.85546875" style="2" hidden="1" customWidth="1"/>
    <col min="13" max="13" width="3.42578125" style="2" customWidth="1"/>
    <col min="14" max="14" width="12.85546875" style="2" customWidth="1"/>
    <col min="15" max="15" width="12.85546875" style="2" hidden="1" customWidth="1"/>
    <col min="16" max="16" width="9.7109375" style="2" customWidth="1"/>
    <col min="17" max="16384" width="11.42578125" style="10"/>
  </cols>
  <sheetData>
    <row r="1" spans="1:16" ht="24" customHeight="1" x14ac:dyDescent="0.2">
      <c r="A1" s="253" t="s">
        <v>20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5"/>
      <c r="N1" s="10"/>
      <c r="O1" s="10"/>
      <c r="P1" s="10"/>
    </row>
    <row r="2" spans="1:16" s="12" customFormat="1" ht="51" x14ac:dyDescent="0.2">
      <c r="A2" s="90" t="s">
        <v>21</v>
      </c>
      <c r="B2" s="90" t="s">
        <v>22</v>
      </c>
      <c r="C2" s="11" t="s">
        <v>132</v>
      </c>
      <c r="D2" s="90" t="s">
        <v>74</v>
      </c>
      <c r="E2" s="90" t="s">
        <v>101</v>
      </c>
      <c r="F2" s="90" t="s">
        <v>13</v>
      </c>
      <c r="G2" s="90" t="s">
        <v>14</v>
      </c>
      <c r="H2" s="90" t="s">
        <v>102</v>
      </c>
      <c r="I2" s="90" t="s">
        <v>23</v>
      </c>
      <c r="J2" s="90" t="s">
        <v>103</v>
      </c>
      <c r="K2" s="11" t="s">
        <v>104</v>
      </c>
      <c r="L2" s="11"/>
      <c r="M2" s="11"/>
      <c r="N2" s="11" t="s">
        <v>134</v>
      </c>
      <c r="O2" s="11"/>
      <c r="P2" s="11" t="s">
        <v>135</v>
      </c>
    </row>
    <row r="3" spans="1:16" ht="2.25" customHeight="1" x14ac:dyDescent="0.2">
      <c r="A3" s="150"/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s="12" customFormat="1" x14ac:dyDescent="0.2">
      <c r="A4" s="150"/>
      <c r="B4" s="156" t="s">
        <v>107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</row>
    <row r="5" spans="1:16" x14ac:dyDescent="0.2">
      <c r="A5" s="150"/>
      <c r="B5" s="151" t="s">
        <v>108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1:16" s="12" customFormat="1" x14ac:dyDescent="0.2">
      <c r="A6" s="261" t="s">
        <v>83</v>
      </c>
      <c r="B6" s="261"/>
      <c r="C6" s="158">
        <f>SUM(D6:K6)</f>
        <v>6481050</v>
      </c>
      <c r="D6" s="158">
        <f t="shared" ref="D6:J6" si="0">D8</f>
        <v>0</v>
      </c>
      <c r="E6" s="158">
        <f t="shared" si="0"/>
        <v>6481050</v>
      </c>
      <c r="F6" s="158">
        <f t="shared" si="0"/>
        <v>0</v>
      </c>
      <c r="G6" s="158">
        <f t="shared" si="0"/>
        <v>0</v>
      </c>
      <c r="H6" s="158">
        <f t="shared" si="0"/>
        <v>0</v>
      </c>
      <c r="I6" s="158">
        <f t="shared" si="0"/>
        <v>0</v>
      </c>
      <c r="J6" s="158">
        <f t="shared" si="0"/>
        <v>0</v>
      </c>
      <c r="K6" s="158"/>
      <c r="L6" s="158"/>
      <c r="M6" s="158"/>
      <c r="N6" s="158">
        <f>N7</f>
        <v>6478414</v>
      </c>
      <c r="O6" s="158"/>
      <c r="P6" s="158">
        <f>N6/C6*100</f>
        <v>99.959327578093067</v>
      </c>
    </row>
    <row r="7" spans="1:16" s="12" customFormat="1" ht="12.75" customHeight="1" x14ac:dyDescent="0.2">
      <c r="A7" s="141" t="s">
        <v>79</v>
      </c>
      <c r="B7" s="159" t="s">
        <v>80</v>
      </c>
      <c r="C7" s="160">
        <f t="shared" ref="C7:C24" si="1">SUM(D7:K7)</f>
        <v>6481050</v>
      </c>
      <c r="D7" s="160">
        <f t="shared" ref="D7:J7" si="2">D8</f>
        <v>0</v>
      </c>
      <c r="E7" s="160">
        <f t="shared" si="2"/>
        <v>6481050</v>
      </c>
      <c r="F7" s="160">
        <f t="shared" si="2"/>
        <v>0</v>
      </c>
      <c r="G7" s="160">
        <f t="shared" si="2"/>
        <v>0</v>
      </c>
      <c r="H7" s="160">
        <f t="shared" si="2"/>
        <v>0</v>
      </c>
      <c r="I7" s="160">
        <f t="shared" si="2"/>
        <v>0</v>
      </c>
      <c r="J7" s="160">
        <f t="shared" si="2"/>
        <v>0</v>
      </c>
      <c r="K7" s="160"/>
      <c r="L7" s="160"/>
      <c r="M7" s="160"/>
      <c r="N7" s="160">
        <f>N8</f>
        <v>6478414</v>
      </c>
      <c r="O7" s="160"/>
      <c r="P7" s="160"/>
    </row>
    <row r="8" spans="1:16" s="12" customFormat="1" x14ac:dyDescent="0.2">
      <c r="A8" s="144">
        <v>3</v>
      </c>
      <c r="B8" s="161" t="s">
        <v>24</v>
      </c>
      <c r="C8" s="162">
        <f t="shared" si="1"/>
        <v>6481050</v>
      </c>
      <c r="D8" s="162">
        <f t="shared" ref="D8:J8" si="3">D9+D19</f>
        <v>0</v>
      </c>
      <c r="E8" s="162">
        <f t="shared" si="3"/>
        <v>6481050</v>
      </c>
      <c r="F8" s="162">
        <f t="shared" si="3"/>
        <v>0</v>
      </c>
      <c r="G8" s="162">
        <f t="shared" si="3"/>
        <v>0</v>
      </c>
      <c r="H8" s="162">
        <f t="shared" si="3"/>
        <v>0</v>
      </c>
      <c r="I8" s="162">
        <f t="shared" si="3"/>
        <v>0</v>
      </c>
      <c r="J8" s="162">
        <f t="shared" si="3"/>
        <v>0</v>
      </c>
      <c r="K8" s="162"/>
      <c r="L8" s="162"/>
      <c r="M8" s="162"/>
      <c r="N8" s="162">
        <f>N9+N19</f>
        <v>6478414</v>
      </c>
      <c r="O8" s="162"/>
      <c r="P8" s="162"/>
    </row>
    <row r="9" spans="1:16" s="12" customFormat="1" x14ac:dyDescent="0.2">
      <c r="A9" s="147">
        <v>31</v>
      </c>
      <c r="B9" s="148" t="s">
        <v>25</v>
      </c>
      <c r="C9" s="149">
        <f t="shared" si="1"/>
        <v>6038750</v>
      </c>
      <c r="D9" s="149">
        <f>D10+D14+D16</f>
        <v>0</v>
      </c>
      <c r="E9" s="149">
        <f>E10+E14+E16</f>
        <v>6038750</v>
      </c>
      <c r="F9" s="149">
        <f t="shared" ref="F9:J9" si="4">F10+F14+F16</f>
        <v>0</v>
      </c>
      <c r="G9" s="149">
        <f t="shared" si="4"/>
        <v>0</v>
      </c>
      <c r="H9" s="149">
        <f t="shared" si="4"/>
        <v>0</v>
      </c>
      <c r="I9" s="149">
        <f t="shared" si="4"/>
        <v>0</v>
      </c>
      <c r="J9" s="149">
        <f t="shared" si="4"/>
        <v>0</v>
      </c>
      <c r="K9" s="149"/>
      <c r="L9" s="149"/>
      <c r="M9" s="149"/>
      <c r="N9" s="149">
        <f>N10+N14+N16</f>
        <v>6036580</v>
      </c>
      <c r="O9" s="149"/>
      <c r="P9" s="149"/>
    </row>
    <row r="10" spans="1:16" x14ac:dyDescent="0.2">
      <c r="A10" s="150">
        <v>311</v>
      </c>
      <c r="B10" s="151" t="s">
        <v>26</v>
      </c>
      <c r="C10" s="163">
        <f t="shared" si="1"/>
        <v>5000200</v>
      </c>
      <c r="D10" s="163">
        <f t="shared" ref="D10:J10" si="5">D11+D12+D13</f>
        <v>0</v>
      </c>
      <c r="E10" s="163">
        <f t="shared" si="5"/>
        <v>5000200</v>
      </c>
      <c r="F10" s="163">
        <f t="shared" si="5"/>
        <v>0</v>
      </c>
      <c r="G10" s="163">
        <f t="shared" si="5"/>
        <v>0</v>
      </c>
      <c r="H10" s="163">
        <f t="shared" si="5"/>
        <v>0</v>
      </c>
      <c r="I10" s="163">
        <f t="shared" si="5"/>
        <v>0</v>
      </c>
      <c r="J10" s="163">
        <f t="shared" si="5"/>
        <v>0</v>
      </c>
      <c r="K10" s="163"/>
      <c r="L10" s="163"/>
      <c r="M10" s="163"/>
      <c r="N10" s="152">
        <f>SUM(N11:N13)</f>
        <v>4997913</v>
      </c>
      <c r="O10" s="163"/>
      <c r="P10" s="163">
        <f>N10/C10*100</f>
        <v>99.954261829526814</v>
      </c>
    </row>
    <row r="11" spans="1:16" ht="12.75" customHeight="1" x14ac:dyDescent="0.2">
      <c r="A11" s="153">
        <v>3111</v>
      </c>
      <c r="B11" s="154" t="s">
        <v>43</v>
      </c>
      <c r="C11" s="152">
        <f>SUM(D11:K11)</f>
        <v>4855000</v>
      </c>
      <c r="D11" s="152">
        <v>0</v>
      </c>
      <c r="E11" s="152">
        <v>4855000</v>
      </c>
      <c r="F11" s="152"/>
      <c r="G11" s="152"/>
      <c r="H11" s="152"/>
      <c r="I11" s="152"/>
      <c r="J11" s="152"/>
      <c r="K11" s="152"/>
      <c r="L11" s="152"/>
      <c r="M11" s="152"/>
      <c r="N11" s="152">
        <v>4853270</v>
      </c>
      <c r="O11" s="152"/>
      <c r="P11" s="152"/>
    </row>
    <row r="12" spans="1:16" ht="12.75" customHeight="1" x14ac:dyDescent="0.2">
      <c r="A12" s="153">
        <v>3113</v>
      </c>
      <c r="B12" s="154" t="s">
        <v>44</v>
      </c>
      <c r="C12" s="152">
        <f t="shared" si="1"/>
        <v>95200</v>
      </c>
      <c r="D12" s="152">
        <v>0</v>
      </c>
      <c r="E12" s="152">
        <v>95200</v>
      </c>
      <c r="F12" s="152"/>
      <c r="G12" s="152"/>
      <c r="H12" s="152"/>
      <c r="I12" s="152"/>
      <c r="J12" s="152"/>
      <c r="K12" s="152"/>
      <c r="L12" s="152"/>
      <c r="M12" s="152"/>
      <c r="N12" s="152">
        <v>95143</v>
      </c>
      <c r="O12" s="152"/>
      <c r="P12" s="152"/>
    </row>
    <row r="13" spans="1:16" ht="12.75" customHeight="1" x14ac:dyDescent="0.2">
      <c r="A13" s="153">
        <v>3114</v>
      </c>
      <c r="B13" s="154" t="s">
        <v>45</v>
      </c>
      <c r="C13" s="152">
        <f t="shared" si="1"/>
        <v>50000</v>
      </c>
      <c r="D13" s="152">
        <v>0</v>
      </c>
      <c r="E13" s="152">
        <v>50000</v>
      </c>
      <c r="F13" s="152"/>
      <c r="G13" s="152"/>
      <c r="H13" s="152"/>
      <c r="I13" s="152"/>
      <c r="J13" s="152"/>
      <c r="K13" s="152"/>
      <c r="L13" s="152"/>
      <c r="M13" s="152"/>
      <c r="N13" s="152">
        <v>49500</v>
      </c>
      <c r="O13" s="152"/>
      <c r="P13" s="152"/>
    </row>
    <row r="14" spans="1:16" ht="12.75" customHeight="1" x14ac:dyDescent="0.2">
      <c r="A14" s="150">
        <v>312</v>
      </c>
      <c r="B14" s="151" t="s">
        <v>27</v>
      </c>
      <c r="C14" s="163">
        <f t="shared" si="1"/>
        <v>210500</v>
      </c>
      <c r="D14" s="163">
        <v>0</v>
      </c>
      <c r="E14" s="163">
        <f>E15</f>
        <v>210500</v>
      </c>
      <c r="F14" s="163">
        <f t="shared" ref="F14:J14" si="6">F15</f>
        <v>0</v>
      </c>
      <c r="G14" s="163">
        <f t="shared" si="6"/>
        <v>0</v>
      </c>
      <c r="H14" s="163">
        <f t="shared" si="6"/>
        <v>0</v>
      </c>
      <c r="I14" s="163">
        <f t="shared" si="6"/>
        <v>0</v>
      </c>
      <c r="J14" s="163">
        <f t="shared" si="6"/>
        <v>0</v>
      </c>
      <c r="K14" s="163"/>
      <c r="L14" s="163"/>
      <c r="M14" s="163"/>
      <c r="N14" s="163">
        <f>N15</f>
        <v>210483</v>
      </c>
      <c r="O14" s="163"/>
      <c r="P14" s="163">
        <f>N14/C14*100</f>
        <v>99.991923990498805</v>
      </c>
    </row>
    <row r="15" spans="1:16" ht="12.75" customHeight="1" x14ac:dyDescent="0.2">
      <c r="A15" s="153">
        <v>3121</v>
      </c>
      <c r="B15" s="154" t="s">
        <v>27</v>
      </c>
      <c r="C15" s="152">
        <f t="shared" si="1"/>
        <v>210500</v>
      </c>
      <c r="D15" s="152">
        <v>0</v>
      </c>
      <c r="E15" s="152">
        <v>210500</v>
      </c>
      <c r="F15" s="152"/>
      <c r="G15" s="152"/>
      <c r="H15" s="152"/>
      <c r="I15" s="152"/>
      <c r="J15" s="152"/>
      <c r="K15" s="152"/>
      <c r="L15" s="152"/>
      <c r="M15" s="152"/>
      <c r="N15" s="152">
        <v>210483</v>
      </c>
      <c r="O15" s="152"/>
      <c r="P15" s="152"/>
    </row>
    <row r="16" spans="1:16" x14ac:dyDescent="0.2">
      <c r="A16" s="150">
        <v>313</v>
      </c>
      <c r="B16" s="151" t="s">
        <v>28</v>
      </c>
      <c r="C16" s="163">
        <f t="shared" si="1"/>
        <v>828050</v>
      </c>
      <c r="D16" s="163">
        <f t="shared" ref="D16:J16" si="7">D17+D18</f>
        <v>0</v>
      </c>
      <c r="E16" s="163">
        <f t="shared" si="7"/>
        <v>828050</v>
      </c>
      <c r="F16" s="163">
        <f t="shared" si="7"/>
        <v>0</v>
      </c>
      <c r="G16" s="163">
        <f t="shared" si="7"/>
        <v>0</v>
      </c>
      <c r="H16" s="163">
        <f t="shared" si="7"/>
        <v>0</v>
      </c>
      <c r="I16" s="163">
        <f t="shared" si="7"/>
        <v>0</v>
      </c>
      <c r="J16" s="163">
        <f t="shared" si="7"/>
        <v>0</v>
      </c>
      <c r="K16" s="163"/>
      <c r="L16" s="163"/>
      <c r="M16" s="163"/>
      <c r="N16" s="163">
        <f>N18+N17</f>
        <v>828184</v>
      </c>
      <c r="O16" s="163"/>
      <c r="P16" s="163">
        <f>N16/C16*100</f>
        <v>100.01618259766923</v>
      </c>
    </row>
    <row r="17" spans="1:16" ht="12.75" customHeight="1" x14ac:dyDescent="0.2">
      <c r="A17" s="153">
        <v>3132</v>
      </c>
      <c r="B17" s="154" t="s">
        <v>46</v>
      </c>
      <c r="C17" s="152">
        <f t="shared" si="1"/>
        <v>821050</v>
      </c>
      <c r="D17" s="152">
        <v>0</v>
      </c>
      <c r="E17" s="152">
        <v>821050</v>
      </c>
      <c r="F17" s="152"/>
      <c r="G17" s="152"/>
      <c r="H17" s="152"/>
      <c r="I17" s="152"/>
      <c r="J17" s="152"/>
      <c r="K17" s="152"/>
      <c r="L17" s="152"/>
      <c r="M17" s="152"/>
      <c r="N17" s="152">
        <v>821349</v>
      </c>
      <c r="O17" s="152"/>
      <c r="P17" s="163"/>
    </row>
    <row r="18" spans="1:16" ht="26.25" customHeight="1" x14ac:dyDescent="0.2">
      <c r="A18" s="153">
        <v>3133</v>
      </c>
      <c r="B18" s="154" t="s">
        <v>47</v>
      </c>
      <c r="C18" s="152">
        <f t="shared" si="1"/>
        <v>7000</v>
      </c>
      <c r="D18" s="152">
        <v>0</v>
      </c>
      <c r="E18" s="152">
        <v>7000</v>
      </c>
      <c r="F18" s="152"/>
      <c r="G18" s="152"/>
      <c r="H18" s="152"/>
      <c r="I18" s="152"/>
      <c r="J18" s="152"/>
      <c r="K18" s="152"/>
      <c r="L18" s="152"/>
      <c r="M18" s="152"/>
      <c r="N18" s="152">
        <v>6835</v>
      </c>
      <c r="O18" s="152"/>
      <c r="P18" s="152"/>
    </row>
    <row r="19" spans="1:16" x14ac:dyDescent="0.2">
      <c r="A19" s="147">
        <v>32</v>
      </c>
      <c r="B19" s="148" t="s">
        <v>29</v>
      </c>
      <c r="C19" s="149">
        <f t="shared" si="1"/>
        <v>442300</v>
      </c>
      <c r="D19" s="149">
        <f t="shared" ref="D19:J19" si="8">D20+D22</f>
        <v>0</v>
      </c>
      <c r="E19" s="149">
        <f t="shared" si="8"/>
        <v>442300</v>
      </c>
      <c r="F19" s="149">
        <f t="shared" si="8"/>
        <v>0</v>
      </c>
      <c r="G19" s="149">
        <f t="shared" si="8"/>
        <v>0</v>
      </c>
      <c r="H19" s="149">
        <f t="shared" si="8"/>
        <v>0</v>
      </c>
      <c r="I19" s="149">
        <f t="shared" si="8"/>
        <v>0</v>
      </c>
      <c r="J19" s="149">
        <f t="shared" si="8"/>
        <v>0</v>
      </c>
      <c r="K19" s="149"/>
      <c r="L19" s="149"/>
      <c r="M19" s="149"/>
      <c r="N19" s="149">
        <f>N20+N22</f>
        <v>441834</v>
      </c>
      <c r="O19" s="149"/>
      <c r="P19" s="149"/>
    </row>
    <row r="20" spans="1:16" x14ac:dyDescent="0.2">
      <c r="A20" s="150">
        <v>321</v>
      </c>
      <c r="B20" s="151" t="s">
        <v>30</v>
      </c>
      <c r="C20" s="163">
        <f t="shared" si="1"/>
        <v>417300</v>
      </c>
      <c r="D20" s="163">
        <f t="shared" ref="D20:J20" si="9">D21</f>
        <v>0</v>
      </c>
      <c r="E20" s="163">
        <f t="shared" si="9"/>
        <v>417300</v>
      </c>
      <c r="F20" s="163">
        <f t="shared" si="9"/>
        <v>0</v>
      </c>
      <c r="G20" s="163">
        <f t="shared" si="9"/>
        <v>0</v>
      </c>
      <c r="H20" s="163">
        <f t="shared" si="9"/>
        <v>0</v>
      </c>
      <c r="I20" s="163">
        <f t="shared" si="9"/>
        <v>0</v>
      </c>
      <c r="J20" s="163">
        <f t="shared" si="9"/>
        <v>0</v>
      </c>
      <c r="K20" s="163"/>
      <c r="L20" s="163"/>
      <c r="M20" s="163"/>
      <c r="N20" s="163">
        <f>N21</f>
        <v>417270</v>
      </c>
      <c r="O20" s="163"/>
      <c r="P20" s="163">
        <f>N20/C20*100</f>
        <v>99.992810927390366</v>
      </c>
    </row>
    <row r="21" spans="1:16" ht="12.75" customHeight="1" x14ac:dyDescent="0.2">
      <c r="A21" s="153">
        <v>3212</v>
      </c>
      <c r="B21" s="154" t="s">
        <v>49</v>
      </c>
      <c r="C21" s="152">
        <f t="shared" si="1"/>
        <v>417300</v>
      </c>
      <c r="D21" s="152">
        <v>0</v>
      </c>
      <c r="E21" s="152">
        <v>417300</v>
      </c>
      <c r="F21" s="152"/>
      <c r="G21" s="152"/>
      <c r="H21" s="152"/>
      <c r="I21" s="152"/>
      <c r="J21" s="152"/>
      <c r="K21" s="152"/>
      <c r="L21" s="152"/>
      <c r="M21" s="152"/>
      <c r="N21" s="152">
        <v>417270</v>
      </c>
      <c r="O21" s="152"/>
      <c r="P21" s="152"/>
    </row>
    <row r="22" spans="1:16" ht="24.75" customHeight="1" x14ac:dyDescent="0.2">
      <c r="A22" s="150">
        <v>329</v>
      </c>
      <c r="B22" s="151" t="s">
        <v>33</v>
      </c>
      <c r="C22" s="152">
        <f t="shared" si="1"/>
        <v>25000</v>
      </c>
      <c r="D22" s="152">
        <v>0</v>
      </c>
      <c r="E22" s="163">
        <f>E23</f>
        <v>25000</v>
      </c>
      <c r="F22" s="163">
        <f t="shared" ref="F22:J22" si="10">F23</f>
        <v>0</v>
      </c>
      <c r="G22" s="163">
        <f t="shared" si="10"/>
        <v>0</v>
      </c>
      <c r="H22" s="163">
        <f t="shared" si="10"/>
        <v>0</v>
      </c>
      <c r="I22" s="163">
        <f t="shared" si="10"/>
        <v>0</v>
      </c>
      <c r="J22" s="163">
        <f t="shared" si="10"/>
        <v>0</v>
      </c>
      <c r="K22" s="163"/>
      <c r="L22" s="163"/>
      <c r="M22" s="163"/>
      <c r="N22" s="163">
        <f>N23</f>
        <v>24564</v>
      </c>
      <c r="O22" s="163"/>
      <c r="P22" s="163">
        <f>N22/C22*100</f>
        <v>98.256</v>
      </c>
    </row>
    <row r="23" spans="1:16" ht="12.75" customHeight="1" x14ac:dyDescent="0.2">
      <c r="A23" s="153">
        <v>3295</v>
      </c>
      <c r="B23" s="154" t="s">
        <v>70</v>
      </c>
      <c r="C23" s="152">
        <f>E23</f>
        <v>25000</v>
      </c>
      <c r="D23" s="152">
        <v>0</v>
      </c>
      <c r="E23" s="152">
        <v>25000</v>
      </c>
      <c r="F23" s="152"/>
      <c r="G23" s="152"/>
      <c r="H23" s="152"/>
      <c r="I23" s="152"/>
      <c r="J23" s="152"/>
      <c r="K23" s="152"/>
      <c r="L23" s="152"/>
      <c r="M23" s="152"/>
      <c r="N23" s="152">
        <v>24564</v>
      </c>
      <c r="O23" s="152"/>
      <c r="P23" s="152"/>
    </row>
    <row r="24" spans="1:16" x14ac:dyDescent="0.2">
      <c r="A24" s="153"/>
      <c r="B24" s="154"/>
      <c r="C24" s="152">
        <f t="shared" si="1"/>
        <v>0</v>
      </c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</row>
    <row r="25" spans="1:16" ht="26.25" customHeight="1" x14ac:dyDescent="0.2">
      <c r="A25" s="262" t="s">
        <v>90</v>
      </c>
      <c r="B25" s="262"/>
      <c r="C25" s="164">
        <f>SUM(D25:K25)</f>
        <v>788675</v>
      </c>
      <c r="D25" s="164">
        <f>D26+D60</f>
        <v>524595</v>
      </c>
      <c r="E25" s="164">
        <f t="shared" ref="E25:K25" si="11">E27</f>
        <v>31800</v>
      </c>
      <c r="F25" s="164">
        <f t="shared" si="11"/>
        <v>54060</v>
      </c>
      <c r="G25" s="164">
        <f>G26+G60</f>
        <v>114650</v>
      </c>
      <c r="H25" s="164">
        <f t="shared" si="11"/>
        <v>58570</v>
      </c>
      <c r="I25" s="164">
        <f t="shared" si="11"/>
        <v>2000</v>
      </c>
      <c r="J25" s="164">
        <f t="shared" si="11"/>
        <v>0</v>
      </c>
      <c r="K25" s="164">
        <f t="shared" si="11"/>
        <v>3000</v>
      </c>
      <c r="L25" s="164"/>
      <c r="M25" s="164"/>
      <c r="N25" s="164">
        <f>N26+N60</f>
        <v>783983</v>
      </c>
      <c r="O25" s="164"/>
      <c r="P25" s="164">
        <f>N25/C25*100</f>
        <v>99.405078137382318</v>
      </c>
    </row>
    <row r="26" spans="1:16" x14ac:dyDescent="0.2">
      <c r="A26" s="269" t="s">
        <v>95</v>
      </c>
      <c r="B26" s="269"/>
      <c r="C26" s="143">
        <f t="shared" ref="C26:C59" si="12">SUM(D26:K26)</f>
        <v>704575</v>
      </c>
      <c r="D26" s="143">
        <f t="shared" ref="D26:K26" si="13">D27</f>
        <v>442495</v>
      </c>
      <c r="E26" s="143">
        <f t="shared" si="13"/>
        <v>31800</v>
      </c>
      <c r="F26" s="143">
        <f t="shared" si="13"/>
        <v>54060</v>
      </c>
      <c r="G26" s="143">
        <f t="shared" si="13"/>
        <v>112650</v>
      </c>
      <c r="H26" s="143">
        <f t="shared" si="13"/>
        <v>58570</v>
      </c>
      <c r="I26" s="143">
        <f t="shared" si="13"/>
        <v>2000</v>
      </c>
      <c r="J26" s="143">
        <f t="shared" si="13"/>
        <v>0</v>
      </c>
      <c r="K26" s="143">
        <f t="shared" si="13"/>
        <v>3000</v>
      </c>
      <c r="L26" s="143"/>
      <c r="M26" s="143"/>
      <c r="N26" s="143">
        <f>N27</f>
        <v>699286</v>
      </c>
      <c r="O26" s="143"/>
      <c r="P26" s="143">
        <f>N26/C26*100</f>
        <v>99.249334705318816</v>
      </c>
    </row>
    <row r="27" spans="1:16" x14ac:dyDescent="0.2">
      <c r="A27" s="144">
        <v>3</v>
      </c>
      <c r="B27" s="145" t="s">
        <v>24</v>
      </c>
      <c r="C27" s="146">
        <f t="shared" si="12"/>
        <v>704575</v>
      </c>
      <c r="D27" s="146">
        <f t="shared" ref="D27:K27" si="14">D28+D57</f>
        <v>442495</v>
      </c>
      <c r="E27" s="146">
        <f t="shared" si="14"/>
        <v>31800</v>
      </c>
      <c r="F27" s="146">
        <f t="shared" si="14"/>
        <v>54060</v>
      </c>
      <c r="G27" s="146">
        <f t="shared" si="14"/>
        <v>112650</v>
      </c>
      <c r="H27" s="146">
        <f t="shared" si="14"/>
        <v>58570</v>
      </c>
      <c r="I27" s="146">
        <f t="shared" si="14"/>
        <v>2000</v>
      </c>
      <c r="J27" s="146">
        <f t="shared" si="14"/>
        <v>0</v>
      </c>
      <c r="K27" s="146">
        <f t="shared" si="14"/>
        <v>3000</v>
      </c>
      <c r="L27" s="146"/>
      <c r="M27" s="146"/>
      <c r="N27" s="146">
        <f>N28+N57</f>
        <v>699286</v>
      </c>
      <c r="O27" s="146"/>
      <c r="P27" s="146">
        <f>N27/C27*100</f>
        <v>99.249334705318816</v>
      </c>
    </row>
    <row r="28" spans="1:16" s="12" customFormat="1" x14ac:dyDescent="0.2">
      <c r="A28" s="147">
        <v>32</v>
      </c>
      <c r="B28" s="148" t="s">
        <v>29</v>
      </c>
      <c r="C28" s="149">
        <f t="shared" si="12"/>
        <v>699415</v>
      </c>
      <c r="D28" s="149">
        <f>D29+D33+D38+D48+D50+D68</f>
        <v>437495</v>
      </c>
      <c r="E28" s="149">
        <f t="shared" ref="E28:K28" si="15">E29+E33+E38+E48+E50</f>
        <v>31800</v>
      </c>
      <c r="F28" s="149">
        <f>F29+F33+F38+F48+F50+F68</f>
        <v>53980</v>
      </c>
      <c r="G28" s="149">
        <f>G29+G33+G38+G48+G50+G68</f>
        <v>112570</v>
      </c>
      <c r="H28" s="149">
        <f t="shared" si="15"/>
        <v>58570</v>
      </c>
      <c r="I28" s="149">
        <f t="shared" si="15"/>
        <v>2000</v>
      </c>
      <c r="J28" s="149">
        <f t="shared" si="15"/>
        <v>0</v>
      </c>
      <c r="K28" s="149">
        <f t="shared" si="15"/>
        <v>3000</v>
      </c>
      <c r="L28" s="149"/>
      <c r="M28" s="149"/>
      <c r="N28" s="149">
        <f>N29+N33+N38+N50</f>
        <v>694126</v>
      </c>
      <c r="O28" s="149"/>
      <c r="P28" s="149">
        <f>N28/C28*100</f>
        <v>99.243796601445496</v>
      </c>
    </row>
    <row r="29" spans="1:16" x14ac:dyDescent="0.2">
      <c r="A29" s="150">
        <v>321</v>
      </c>
      <c r="B29" s="151" t="s">
        <v>30</v>
      </c>
      <c r="C29" s="163">
        <f t="shared" si="12"/>
        <v>82130</v>
      </c>
      <c r="D29" s="163">
        <f>SUM(D30:D32)</f>
        <v>38450</v>
      </c>
      <c r="E29" s="163">
        <f t="shared" ref="E29:K29" si="16">E30+E31+E32</f>
        <v>0</v>
      </c>
      <c r="F29" s="163">
        <f>SUM(F30:F32)</f>
        <v>31130</v>
      </c>
      <c r="G29" s="163">
        <v>12550</v>
      </c>
      <c r="H29" s="163">
        <f t="shared" si="16"/>
        <v>0</v>
      </c>
      <c r="I29" s="163">
        <f t="shared" si="16"/>
        <v>0</v>
      </c>
      <c r="J29" s="163">
        <f t="shared" si="16"/>
        <v>0</v>
      </c>
      <c r="K29" s="163">
        <f t="shared" si="16"/>
        <v>0</v>
      </c>
      <c r="L29" s="163"/>
      <c r="M29" s="163"/>
      <c r="N29" s="163">
        <f>N32+N31+N30</f>
        <v>81266</v>
      </c>
      <c r="O29" s="163"/>
      <c r="P29" s="163">
        <f>N29/C29*100</f>
        <v>98.948009253622303</v>
      </c>
    </row>
    <row r="30" spans="1:16" ht="12.75" customHeight="1" x14ac:dyDescent="0.2">
      <c r="A30" s="153">
        <v>3211</v>
      </c>
      <c r="B30" s="154" t="s">
        <v>48</v>
      </c>
      <c r="C30" s="163">
        <f t="shared" si="12"/>
        <v>71900</v>
      </c>
      <c r="D30" s="152">
        <v>29850</v>
      </c>
      <c r="E30" s="152"/>
      <c r="F30" s="152">
        <v>30000</v>
      </c>
      <c r="G30" s="152">
        <v>12050</v>
      </c>
      <c r="H30" s="152"/>
      <c r="I30" s="152"/>
      <c r="J30" s="152"/>
      <c r="K30" s="152"/>
      <c r="L30" s="152"/>
      <c r="M30" s="152"/>
      <c r="N30" s="152">
        <v>71025</v>
      </c>
      <c r="O30" s="152"/>
      <c r="P30" s="152"/>
    </row>
    <row r="31" spans="1:16" ht="12.75" customHeight="1" x14ac:dyDescent="0.2">
      <c r="A31" s="153">
        <v>3213</v>
      </c>
      <c r="B31" s="154" t="s">
        <v>50</v>
      </c>
      <c r="C31" s="163">
        <f t="shared" si="12"/>
        <v>6670</v>
      </c>
      <c r="D31" s="152">
        <v>6200</v>
      </c>
      <c r="E31" s="152"/>
      <c r="F31" s="152">
        <v>470</v>
      </c>
      <c r="G31" s="152"/>
      <c r="H31" s="152"/>
      <c r="I31" s="152"/>
      <c r="J31" s="152"/>
      <c r="K31" s="152"/>
      <c r="L31" s="152"/>
      <c r="M31" s="152"/>
      <c r="N31" s="152">
        <v>7145</v>
      </c>
      <c r="O31" s="152"/>
      <c r="P31" s="152"/>
    </row>
    <row r="32" spans="1:16" ht="12.75" customHeight="1" x14ac:dyDescent="0.2">
      <c r="A32" s="153">
        <v>3214</v>
      </c>
      <c r="B32" s="154" t="s">
        <v>51</v>
      </c>
      <c r="C32" s="163">
        <f t="shared" si="12"/>
        <v>3060</v>
      </c>
      <c r="D32" s="152">
        <v>2400</v>
      </c>
      <c r="E32" s="152"/>
      <c r="F32" s="152">
        <v>660</v>
      </c>
      <c r="G32" s="152"/>
      <c r="H32" s="152"/>
      <c r="I32" s="152"/>
      <c r="J32" s="152"/>
      <c r="K32" s="152"/>
      <c r="L32" s="152"/>
      <c r="M32" s="152"/>
      <c r="N32" s="152">
        <v>3096</v>
      </c>
      <c r="O32" s="152"/>
      <c r="P32" s="152"/>
    </row>
    <row r="33" spans="1:16" x14ac:dyDescent="0.2">
      <c r="A33" s="150">
        <v>322</v>
      </c>
      <c r="B33" s="151" t="s">
        <v>31</v>
      </c>
      <c r="C33" s="163">
        <f t="shared" si="12"/>
        <v>358935</v>
      </c>
      <c r="D33" s="163">
        <f>SUM(D34:D37)</f>
        <v>283335</v>
      </c>
      <c r="E33" s="163">
        <f t="shared" ref="E33:K33" si="17">SUM(E34:E37)</f>
        <v>27800</v>
      </c>
      <c r="F33" s="163">
        <f>SUM(F34:F37)</f>
        <v>15350</v>
      </c>
      <c r="G33" s="163">
        <f t="shared" si="17"/>
        <v>29450</v>
      </c>
      <c r="H33" s="163">
        <f t="shared" si="17"/>
        <v>0</v>
      </c>
      <c r="I33" s="163">
        <f t="shared" si="17"/>
        <v>0</v>
      </c>
      <c r="J33" s="163">
        <f t="shared" si="17"/>
        <v>0</v>
      </c>
      <c r="K33" s="163">
        <f t="shared" si="17"/>
        <v>3000</v>
      </c>
      <c r="L33" s="163"/>
      <c r="M33" s="163"/>
      <c r="N33" s="163">
        <f>SUM(N34:N37)</f>
        <v>354541</v>
      </c>
      <c r="O33" s="163"/>
      <c r="P33" s="163">
        <f>N33/C33*100</f>
        <v>98.775822920584517</v>
      </c>
    </row>
    <row r="34" spans="1:16" ht="12.75" customHeight="1" x14ac:dyDescent="0.2">
      <c r="A34" s="153">
        <v>3221</v>
      </c>
      <c r="B34" s="154" t="s">
        <v>52</v>
      </c>
      <c r="C34" s="163">
        <f t="shared" si="12"/>
        <v>108550</v>
      </c>
      <c r="D34" s="152">
        <v>56350</v>
      </c>
      <c r="E34" s="152">
        <v>25000</v>
      </c>
      <c r="F34" s="152">
        <v>1650</v>
      </c>
      <c r="G34" s="152">
        <v>25450</v>
      </c>
      <c r="H34" s="152"/>
      <c r="I34" s="152"/>
      <c r="J34" s="152"/>
      <c r="K34" s="152">
        <v>100</v>
      </c>
      <c r="L34" s="152"/>
      <c r="M34" s="152"/>
      <c r="N34" s="152">
        <v>107865</v>
      </c>
      <c r="O34" s="152"/>
      <c r="P34" s="152"/>
    </row>
    <row r="35" spans="1:16" ht="12.75" customHeight="1" x14ac:dyDescent="0.2">
      <c r="A35" s="153">
        <v>3223</v>
      </c>
      <c r="B35" s="154" t="s">
        <v>54</v>
      </c>
      <c r="C35" s="163">
        <f t="shared" si="12"/>
        <v>234700</v>
      </c>
      <c r="D35" s="152">
        <v>221000</v>
      </c>
      <c r="E35" s="152"/>
      <c r="F35" s="152">
        <v>13700</v>
      </c>
      <c r="G35" s="152"/>
      <c r="H35" s="152"/>
      <c r="I35" s="152"/>
      <c r="J35" s="152"/>
      <c r="K35" s="152"/>
      <c r="L35" s="152"/>
      <c r="M35" s="152"/>
      <c r="N35" s="152">
        <v>234637</v>
      </c>
      <c r="O35" s="152"/>
      <c r="P35" s="152"/>
    </row>
    <row r="36" spans="1:16" ht="12.75" customHeight="1" x14ac:dyDescent="0.2">
      <c r="A36" s="153">
        <v>3225</v>
      </c>
      <c r="B36" s="154" t="s">
        <v>56</v>
      </c>
      <c r="C36" s="163">
        <f t="shared" si="12"/>
        <v>11035</v>
      </c>
      <c r="D36" s="152">
        <v>2935</v>
      </c>
      <c r="E36" s="152">
        <v>2800</v>
      </c>
      <c r="F36" s="152"/>
      <c r="G36" s="152">
        <v>2400</v>
      </c>
      <c r="H36" s="152"/>
      <c r="I36" s="152"/>
      <c r="J36" s="152"/>
      <c r="K36" s="152">
        <v>2900</v>
      </c>
      <c r="L36" s="152"/>
      <c r="M36" s="152"/>
      <c r="N36" s="152">
        <v>7392</v>
      </c>
      <c r="O36" s="152"/>
      <c r="P36" s="152"/>
    </row>
    <row r="37" spans="1:16" ht="12.75" customHeight="1" x14ac:dyDescent="0.2">
      <c r="A37" s="153">
        <v>3227</v>
      </c>
      <c r="B37" s="154" t="s">
        <v>57</v>
      </c>
      <c r="C37" s="163">
        <f t="shared" si="12"/>
        <v>4650</v>
      </c>
      <c r="D37" s="152">
        <v>3050</v>
      </c>
      <c r="E37" s="152"/>
      <c r="F37" s="152"/>
      <c r="G37" s="152">
        <v>1600</v>
      </c>
      <c r="H37" s="152"/>
      <c r="I37" s="152"/>
      <c r="J37" s="152"/>
      <c r="K37" s="152"/>
      <c r="L37" s="152"/>
      <c r="M37" s="152"/>
      <c r="N37" s="152">
        <v>4647</v>
      </c>
      <c r="O37" s="152"/>
      <c r="P37" s="152"/>
    </row>
    <row r="38" spans="1:16" x14ac:dyDescent="0.2">
      <c r="A38" s="150">
        <v>323</v>
      </c>
      <c r="B38" s="151" t="s">
        <v>32</v>
      </c>
      <c r="C38" s="163">
        <f t="shared" si="12"/>
        <v>204760</v>
      </c>
      <c r="D38" s="163">
        <f>SUM(D39:D47)</f>
        <v>93740</v>
      </c>
      <c r="E38" s="163">
        <f t="shared" ref="E38:J38" si="18">SUM(E39:E47)</f>
        <v>0</v>
      </c>
      <c r="F38" s="163">
        <f>SUM(F39:F47)</f>
        <v>200</v>
      </c>
      <c r="G38" s="163">
        <f>SUM(G39:G47)</f>
        <v>61170</v>
      </c>
      <c r="H38" s="163">
        <f>H39+H45</f>
        <v>47650</v>
      </c>
      <c r="I38" s="163">
        <v>2000</v>
      </c>
      <c r="J38" s="163">
        <f t="shared" si="18"/>
        <v>0</v>
      </c>
      <c r="K38" s="163"/>
      <c r="L38" s="163"/>
      <c r="M38" s="163"/>
      <c r="N38" s="163">
        <f>SUM(N39:N47)</f>
        <v>207658</v>
      </c>
      <c r="O38" s="163"/>
      <c r="P38" s="163">
        <f>N38/C38*100</f>
        <v>101.41531549130688</v>
      </c>
    </row>
    <row r="39" spans="1:16" ht="12" customHeight="1" x14ac:dyDescent="0.2">
      <c r="A39" s="153">
        <v>3231</v>
      </c>
      <c r="B39" s="154" t="s">
        <v>58</v>
      </c>
      <c r="C39" s="163">
        <f t="shared" si="12"/>
        <v>98650</v>
      </c>
      <c r="D39" s="152">
        <v>19300</v>
      </c>
      <c r="E39" s="152"/>
      <c r="F39" s="152"/>
      <c r="G39" s="152">
        <v>45800</v>
      </c>
      <c r="H39" s="152">
        <v>33550</v>
      </c>
      <c r="I39" s="152"/>
      <c r="J39" s="152"/>
      <c r="K39" s="152"/>
      <c r="L39" s="152"/>
      <c r="M39" s="152"/>
      <c r="N39" s="152">
        <v>107125</v>
      </c>
      <c r="O39" s="152"/>
      <c r="P39" s="152"/>
    </row>
    <row r="40" spans="1:16" ht="0.75" hidden="1" customHeight="1" x14ac:dyDescent="0.2">
      <c r="A40" s="153"/>
      <c r="B40" s="154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</row>
    <row r="41" spans="1:16" s="225" customFormat="1" ht="13.5" customHeight="1" x14ac:dyDescent="0.2">
      <c r="A41" s="153">
        <v>3232</v>
      </c>
      <c r="B41" s="154" t="s">
        <v>131</v>
      </c>
      <c r="C41" s="163">
        <f t="shared" si="12"/>
        <v>4320</v>
      </c>
      <c r="D41" s="152"/>
      <c r="E41" s="152"/>
      <c r="F41" s="152"/>
      <c r="G41" s="152">
        <v>4320</v>
      </c>
      <c r="H41" s="152"/>
      <c r="I41" s="152"/>
      <c r="J41" s="152"/>
      <c r="K41" s="152"/>
      <c r="L41" s="152"/>
      <c r="M41" s="152"/>
      <c r="N41" s="152">
        <v>4320</v>
      </c>
      <c r="O41" s="152"/>
      <c r="P41" s="152"/>
    </row>
    <row r="42" spans="1:16" ht="12.75" customHeight="1" x14ac:dyDescent="0.2">
      <c r="A42" s="153">
        <v>3234</v>
      </c>
      <c r="B42" s="154" t="s">
        <v>60</v>
      </c>
      <c r="C42" s="163">
        <f t="shared" si="12"/>
        <v>46350</v>
      </c>
      <c r="D42" s="152">
        <v>39300</v>
      </c>
      <c r="E42" s="152"/>
      <c r="F42" s="152"/>
      <c r="G42" s="152">
        <v>7050</v>
      </c>
      <c r="H42" s="152"/>
      <c r="I42" s="152"/>
      <c r="J42" s="152"/>
      <c r="K42" s="152"/>
      <c r="L42" s="152"/>
      <c r="M42" s="152"/>
      <c r="N42" s="152">
        <v>43669</v>
      </c>
      <c r="O42" s="152"/>
      <c r="P42" s="152"/>
    </row>
    <row r="43" spans="1:16" ht="12.75" customHeight="1" x14ac:dyDescent="0.2">
      <c r="A43" s="153">
        <v>3235</v>
      </c>
      <c r="B43" s="154" t="s">
        <v>89</v>
      </c>
      <c r="C43" s="163">
        <f t="shared" si="12"/>
        <v>6800</v>
      </c>
      <c r="D43" s="152">
        <v>6800</v>
      </c>
      <c r="E43" s="152"/>
      <c r="F43" s="152"/>
      <c r="G43" s="152"/>
      <c r="H43" s="152"/>
      <c r="I43" s="152"/>
      <c r="J43" s="152"/>
      <c r="K43" s="152"/>
      <c r="L43" s="152"/>
      <c r="M43" s="152"/>
      <c r="N43" s="152">
        <v>6018</v>
      </c>
      <c r="O43" s="152"/>
      <c r="P43" s="152"/>
    </row>
    <row r="44" spans="1:16" ht="12.75" customHeight="1" x14ac:dyDescent="0.2">
      <c r="A44" s="153">
        <v>3236</v>
      </c>
      <c r="B44" s="154" t="s">
        <v>61</v>
      </c>
      <c r="C44" s="163">
        <f t="shared" si="12"/>
        <v>10500</v>
      </c>
      <c r="D44" s="152">
        <v>6500</v>
      </c>
      <c r="E44" s="152"/>
      <c r="F44" s="152"/>
      <c r="G44" s="152">
        <v>4000</v>
      </c>
      <c r="H44" s="152"/>
      <c r="I44" s="152"/>
      <c r="J44" s="152"/>
      <c r="K44" s="152"/>
      <c r="L44" s="152"/>
      <c r="M44" s="152"/>
      <c r="N44" s="152">
        <v>10500</v>
      </c>
      <c r="O44" s="152"/>
      <c r="P44" s="152"/>
    </row>
    <row r="45" spans="1:16" ht="12.75" customHeight="1" x14ac:dyDescent="0.2">
      <c r="A45" s="153">
        <v>3237</v>
      </c>
      <c r="B45" s="154" t="s">
        <v>62</v>
      </c>
      <c r="C45" s="163">
        <f t="shared" si="12"/>
        <v>25800</v>
      </c>
      <c r="D45" s="152">
        <v>11500</v>
      </c>
      <c r="E45" s="152"/>
      <c r="F45" s="152">
        <v>200</v>
      </c>
      <c r="G45" s="152"/>
      <c r="H45" s="152">
        <v>14100</v>
      </c>
      <c r="I45" s="152"/>
      <c r="J45" s="152"/>
      <c r="K45" s="152"/>
      <c r="L45" s="152"/>
      <c r="M45" s="152"/>
      <c r="N45" s="152">
        <v>25598</v>
      </c>
      <c r="O45" s="152"/>
      <c r="P45" s="152"/>
    </row>
    <row r="46" spans="1:16" ht="11.25" customHeight="1" x14ac:dyDescent="0.2">
      <c r="A46" s="153">
        <v>3238</v>
      </c>
      <c r="B46" s="154" t="s">
        <v>63</v>
      </c>
      <c r="C46" s="163">
        <f t="shared" si="12"/>
        <v>10180</v>
      </c>
      <c r="D46" s="152">
        <v>10180</v>
      </c>
      <c r="E46" s="152"/>
      <c r="F46" s="152"/>
      <c r="G46" s="152"/>
      <c r="H46" s="152"/>
      <c r="I46" s="152"/>
      <c r="J46" s="152"/>
      <c r="K46" s="152"/>
      <c r="L46" s="152"/>
      <c r="M46" s="152"/>
      <c r="N46" s="152">
        <v>10308</v>
      </c>
      <c r="O46" s="152"/>
      <c r="P46" s="152"/>
    </row>
    <row r="47" spans="1:16" ht="12.75" customHeight="1" x14ac:dyDescent="0.2">
      <c r="A47" s="153">
        <v>3239</v>
      </c>
      <c r="B47" s="154" t="s">
        <v>64</v>
      </c>
      <c r="C47" s="152">
        <f t="shared" si="12"/>
        <v>160</v>
      </c>
      <c r="D47" s="152">
        <v>160</v>
      </c>
      <c r="E47" s="152"/>
      <c r="F47" s="152"/>
      <c r="G47" s="152"/>
      <c r="H47" s="152"/>
      <c r="I47" s="152"/>
      <c r="J47" s="152"/>
      <c r="K47" s="152"/>
      <c r="L47" s="152"/>
      <c r="M47" s="152"/>
      <c r="N47" s="152">
        <v>120</v>
      </c>
      <c r="O47" s="152"/>
      <c r="P47" s="152"/>
    </row>
    <row r="48" spans="1:16" ht="25.5" x14ac:dyDescent="0.2">
      <c r="A48" s="150">
        <v>324</v>
      </c>
      <c r="B48" s="151" t="s">
        <v>65</v>
      </c>
      <c r="C48" s="163">
        <f t="shared" si="12"/>
        <v>0</v>
      </c>
      <c r="D48" s="163">
        <f t="shared" ref="D48:J48" si="19">D49</f>
        <v>0</v>
      </c>
      <c r="E48" s="163">
        <f t="shared" si="19"/>
        <v>0</v>
      </c>
      <c r="F48" s="163">
        <f t="shared" si="19"/>
        <v>0</v>
      </c>
      <c r="G48" s="163">
        <f t="shared" si="19"/>
        <v>0</v>
      </c>
      <c r="H48" s="163">
        <f t="shared" si="19"/>
        <v>0</v>
      </c>
      <c r="I48" s="163">
        <f t="shared" si="19"/>
        <v>0</v>
      </c>
      <c r="J48" s="163">
        <f t="shared" si="19"/>
        <v>0</v>
      </c>
      <c r="K48" s="163">
        <v>0</v>
      </c>
      <c r="L48" s="163"/>
      <c r="M48" s="163"/>
      <c r="N48" s="163"/>
      <c r="O48" s="163"/>
      <c r="P48" s="163"/>
    </row>
    <row r="49" spans="1:16" ht="25.5" customHeight="1" x14ac:dyDescent="0.2">
      <c r="A49" s="153">
        <v>3241</v>
      </c>
      <c r="B49" s="154" t="s">
        <v>66</v>
      </c>
      <c r="C49" s="152">
        <f t="shared" si="12"/>
        <v>0</v>
      </c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</row>
    <row r="50" spans="1:16" ht="26.25" customHeight="1" x14ac:dyDescent="0.2">
      <c r="A50" s="150">
        <v>329</v>
      </c>
      <c r="B50" s="151" t="s">
        <v>33</v>
      </c>
      <c r="C50" s="163">
        <f t="shared" si="12"/>
        <v>53590</v>
      </c>
      <c r="D50" s="163">
        <f t="shared" ref="D50:J50" si="20">SUM(D51:D56)</f>
        <v>21970</v>
      </c>
      <c r="E50" s="163">
        <f t="shared" si="20"/>
        <v>4000</v>
      </c>
      <c r="F50" s="163">
        <f>SUM(F51:F56)</f>
        <v>7300</v>
      </c>
      <c r="G50" s="163">
        <v>9400</v>
      </c>
      <c r="H50" s="163">
        <f t="shared" si="20"/>
        <v>10920</v>
      </c>
      <c r="I50" s="163">
        <f t="shared" si="20"/>
        <v>0</v>
      </c>
      <c r="J50" s="163">
        <f t="shared" si="20"/>
        <v>0</v>
      </c>
      <c r="K50" s="163">
        <v>0</v>
      </c>
      <c r="L50" s="163"/>
      <c r="M50" s="163"/>
      <c r="N50" s="163">
        <f>N51+N52+N53+N56</f>
        <v>50661</v>
      </c>
      <c r="O50" s="163"/>
      <c r="P50" s="163">
        <f>N50/C50*100</f>
        <v>94.534428064937487</v>
      </c>
    </row>
    <row r="51" spans="1:16" ht="12.75" customHeight="1" x14ac:dyDescent="0.2">
      <c r="A51" s="153">
        <v>3292</v>
      </c>
      <c r="B51" s="154" t="s">
        <v>67</v>
      </c>
      <c r="C51" s="163">
        <f t="shared" si="12"/>
        <v>27920</v>
      </c>
      <c r="D51" s="152">
        <v>18200</v>
      </c>
      <c r="E51" s="152"/>
      <c r="F51" s="152"/>
      <c r="G51" s="152"/>
      <c r="H51" s="152">
        <v>9720</v>
      </c>
      <c r="I51" s="152"/>
      <c r="J51" s="152"/>
      <c r="K51" s="152"/>
      <c r="L51" s="152"/>
      <c r="M51" s="152"/>
      <c r="N51" s="152">
        <v>27914</v>
      </c>
      <c r="O51" s="152"/>
      <c r="P51" s="152"/>
    </row>
    <row r="52" spans="1:16" ht="12.75" customHeight="1" x14ac:dyDescent="0.2">
      <c r="A52" s="153">
        <v>3293</v>
      </c>
      <c r="B52" s="154" t="s">
        <v>68</v>
      </c>
      <c r="C52" s="163">
        <f t="shared" si="12"/>
        <v>5700</v>
      </c>
      <c r="D52" s="152">
        <v>0</v>
      </c>
      <c r="E52" s="152">
        <v>4000</v>
      </c>
      <c r="F52" s="152">
        <v>1700</v>
      </c>
      <c r="G52" s="152"/>
      <c r="H52" s="152"/>
      <c r="I52" s="152"/>
      <c r="J52" s="152"/>
      <c r="K52" s="152"/>
      <c r="L52" s="152"/>
      <c r="M52" s="152"/>
      <c r="N52" s="152">
        <v>5667</v>
      </c>
      <c r="O52" s="152"/>
      <c r="P52" s="152"/>
    </row>
    <row r="53" spans="1:16" ht="12.75" customHeight="1" x14ac:dyDescent="0.2">
      <c r="A53" s="153">
        <v>3294</v>
      </c>
      <c r="B53" s="154" t="s">
        <v>69</v>
      </c>
      <c r="C53" s="163">
        <f t="shared" si="12"/>
        <v>1200</v>
      </c>
      <c r="D53" s="152">
        <v>1200</v>
      </c>
      <c r="E53" s="152"/>
      <c r="F53" s="152"/>
      <c r="G53" s="152"/>
      <c r="H53" s="152"/>
      <c r="I53" s="152"/>
      <c r="J53" s="152"/>
      <c r="K53" s="152"/>
      <c r="L53" s="152"/>
      <c r="M53" s="152"/>
      <c r="N53" s="152">
        <v>1200</v>
      </c>
      <c r="O53" s="152"/>
      <c r="P53" s="152"/>
    </row>
    <row r="54" spans="1:16" ht="12.75" customHeight="1" x14ac:dyDescent="0.2">
      <c r="A54" s="153">
        <v>3295</v>
      </c>
      <c r="B54" s="154" t="s">
        <v>70</v>
      </c>
      <c r="C54" s="163">
        <f t="shared" si="12"/>
        <v>0</v>
      </c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</row>
    <row r="55" spans="1:16" s="188" customFormat="1" ht="12.75" customHeight="1" x14ac:dyDescent="0.2">
      <c r="A55" s="153">
        <v>3296</v>
      </c>
      <c r="B55" s="154" t="s">
        <v>111</v>
      </c>
      <c r="C55" s="163">
        <f t="shared" si="12"/>
        <v>0</v>
      </c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</row>
    <row r="56" spans="1:16" ht="12.75" customHeight="1" x14ac:dyDescent="0.2">
      <c r="A56" s="153">
        <v>3299</v>
      </c>
      <c r="B56" s="154" t="s">
        <v>33</v>
      </c>
      <c r="C56" s="163">
        <f t="shared" si="12"/>
        <v>9370</v>
      </c>
      <c r="D56" s="152">
        <v>2570</v>
      </c>
      <c r="E56" s="152"/>
      <c r="F56" s="152">
        <v>5600</v>
      </c>
      <c r="G56" s="152"/>
      <c r="H56" s="152">
        <v>1200</v>
      </c>
      <c r="I56" s="152"/>
      <c r="J56" s="152"/>
      <c r="K56" s="152"/>
      <c r="L56" s="152"/>
      <c r="M56" s="152"/>
      <c r="N56" s="152">
        <v>15880</v>
      </c>
      <c r="O56" s="152"/>
      <c r="P56" s="152"/>
    </row>
    <row r="57" spans="1:16" s="12" customFormat="1" x14ac:dyDescent="0.2">
      <c r="A57" s="147">
        <v>34</v>
      </c>
      <c r="B57" s="148" t="s">
        <v>34</v>
      </c>
      <c r="C57" s="149">
        <f t="shared" si="12"/>
        <v>5160</v>
      </c>
      <c r="D57" s="149">
        <f t="shared" ref="D57:J57" si="21">D58</f>
        <v>5000</v>
      </c>
      <c r="E57" s="149">
        <f t="shared" si="21"/>
        <v>0</v>
      </c>
      <c r="F57" s="149">
        <f t="shared" si="21"/>
        <v>80</v>
      </c>
      <c r="G57" s="149">
        <f t="shared" si="21"/>
        <v>80</v>
      </c>
      <c r="H57" s="149">
        <f t="shared" si="21"/>
        <v>0</v>
      </c>
      <c r="I57" s="149">
        <f t="shared" si="21"/>
        <v>0</v>
      </c>
      <c r="J57" s="149">
        <f t="shared" si="21"/>
        <v>0</v>
      </c>
      <c r="K57" s="149">
        <v>0</v>
      </c>
      <c r="L57" s="149"/>
      <c r="M57" s="149"/>
      <c r="N57" s="149">
        <f>N58</f>
        <v>5160</v>
      </c>
      <c r="O57" s="149"/>
      <c r="P57" s="149">
        <f>P58</f>
        <v>100</v>
      </c>
    </row>
    <row r="58" spans="1:16" ht="12.75" customHeight="1" x14ac:dyDescent="0.2">
      <c r="A58" s="150">
        <v>343</v>
      </c>
      <c r="B58" s="151" t="s">
        <v>35</v>
      </c>
      <c r="C58" s="163">
        <f t="shared" si="12"/>
        <v>5160</v>
      </c>
      <c r="D58" s="163">
        <f t="shared" ref="D58:J58" si="22">D59</f>
        <v>5000</v>
      </c>
      <c r="E58" s="163">
        <f t="shared" si="22"/>
        <v>0</v>
      </c>
      <c r="F58" s="163">
        <f t="shared" si="22"/>
        <v>80</v>
      </c>
      <c r="G58" s="163">
        <f t="shared" si="22"/>
        <v>80</v>
      </c>
      <c r="H58" s="163">
        <f t="shared" si="22"/>
        <v>0</v>
      </c>
      <c r="I58" s="163">
        <f t="shared" si="22"/>
        <v>0</v>
      </c>
      <c r="J58" s="163">
        <f t="shared" si="22"/>
        <v>0</v>
      </c>
      <c r="K58" s="163">
        <v>0</v>
      </c>
      <c r="L58" s="163"/>
      <c r="M58" s="163"/>
      <c r="N58" s="163">
        <f>N59</f>
        <v>5160</v>
      </c>
      <c r="O58" s="163"/>
      <c r="P58" s="163">
        <f>P59</f>
        <v>100</v>
      </c>
    </row>
    <row r="59" spans="1:16" ht="12.75" customHeight="1" x14ac:dyDescent="0.2">
      <c r="A59" s="153">
        <v>3431</v>
      </c>
      <c r="B59" s="154" t="s">
        <v>71</v>
      </c>
      <c r="C59" s="152">
        <f t="shared" si="12"/>
        <v>5160</v>
      </c>
      <c r="D59" s="152">
        <v>5000</v>
      </c>
      <c r="E59" s="152"/>
      <c r="F59" s="152">
        <v>80</v>
      </c>
      <c r="G59" s="152">
        <v>80</v>
      </c>
      <c r="H59" s="152"/>
      <c r="I59" s="152"/>
      <c r="J59" s="152"/>
      <c r="K59" s="152"/>
      <c r="L59" s="152"/>
      <c r="M59" s="152"/>
      <c r="N59" s="152">
        <v>5160</v>
      </c>
      <c r="O59" s="152"/>
      <c r="P59" s="152">
        <f>N59/C59*100</f>
        <v>100</v>
      </c>
    </row>
    <row r="60" spans="1:16" s="12" customFormat="1" x14ac:dyDescent="0.2">
      <c r="A60" s="141" t="s">
        <v>96</v>
      </c>
      <c r="B60" s="142"/>
      <c r="C60" s="143">
        <f>SUM(D60:K60)</f>
        <v>84100</v>
      </c>
      <c r="D60" s="143">
        <f>D61</f>
        <v>82100</v>
      </c>
      <c r="E60" s="143">
        <f t="shared" ref="E60:K61" si="23">E61</f>
        <v>0</v>
      </c>
      <c r="F60" s="143">
        <f t="shared" si="23"/>
        <v>0</v>
      </c>
      <c r="G60" s="143">
        <f t="shared" si="23"/>
        <v>2000</v>
      </c>
      <c r="H60" s="143">
        <f t="shared" si="23"/>
        <v>0</v>
      </c>
      <c r="I60" s="143">
        <f t="shared" si="23"/>
        <v>0</v>
      </c>
      <c r="J60" s="143">
        <f t="shared" si="23"/>
        <v>0</v>
      </c>
      <c r="K60" s="143">
        <f t="shared" si="23"/>
        <v>0</v>
      </c>
      <c r="L60" s="143"/>
      <c r="M60" s="143"/>
      <c r="N60" s="143">
        <f>N61</f>
        <v>84697</v>
      </c>
      <c r="O60" s="143"/>
      <c r="P60" s="143">
        <f>P61</f>
        <v>100.70986920332936</v>
      </c>
    </row>
    <row r="61" spans="1:16" s="12" customFormat="1" x14ac:dyDescent="0.2">
      <c r="A61" s="144">
        <v>3</v>
      </c>
      <c r="B61" s="145" t="s">
        <v>24</v>
      </c>
      <c r="C61" s="146">
        <f t="shared" ref="C61:C67" si="24">SUM(D61:K61)</f>
        <v>84100</v>
      </c>
      <c r="D61" s="146">
        <f>D62</f>
        <v>82100</v>
      </c>
      <c r="E61" s="146">
        <f t="shared" si="23"/>
        <v>0</v>
      </c>
      <c r="F61" s="146">
        <f t="shared" si="23"/>
        <v>0</v>
      </c>
      <c r="G61" s="146">
        <f t="shared" si="23"/>
        <v>2000</v>
      </c>
      <c r="H61" s="146">
        <f t="shared" si="23"/>
        <v>0</v>
      </c>
      <c r="I61" s="146">
        <f t="shared" si="23"/>
        <v>0</v>
      </c>
      <c r="J61" s="146">
        <f t="shared" si="23"/>
        <v>0</v>
      </c>
      <c r="K61" s="146">
        <f t="shared" si="23"/>
        <v>0</v>
      </c>
      <c r="L61" s="146"/>
      <c r="M61" s="146"/>
      <c r="N61" s="146">
        <f>N62</f>
        <v>84697</v>
      </c>
      <c r="O61" s="146"/>
      <c r="P61" s="146">
        <f>P62</f>
        <v>100.70986920332936</v>
      </c>
    </row>
    <row r="62" spans="1:16" s="12" customFormat="1" x14ac:dyDescent="0.2">
      <c r="A62" s="147">
        <v>32</v>
      </c>
      <c r="B62" s="148" t="s">
        <v>29</v>
      </c>
      <c r="C62" s="149">
        <f t="shared" si="24"/>
        <v>84100</v>
      </c>
      <c r="D62" s="149">
        <f>D63+D65</f>
        <v>82100</v>
      </c>
      <c r="E62" s="149">
        <f t="shared" ref="E62:K62" si="25">E63+E65</f>
        <v>0</v>
      </c>
      <c r="F62" s="149">
        <f t="shared" si="25"/>
        <v>0</v>
      </c>
      <c r="G62" s="149">
        <f t="shared" si="25"/>
        <v>2000</v>
      </c>
      <c r="H62" s="149">
        <f t="shared" si="25"/>
        <v>0</v>
      </c>
      <c r="I62" s="149">
        <f t="shared" si="25"/>
        <v>0</v>
      </c>
      <c r="J62" s="149">
        <f t="shared" si="25"/>
        <v>0</v>
      </c>
      <c r="K62" s="149">
        <f t="shared" si="25"/>
        <v>0</v>
      </c>
      <c r="L62" s="149"/>
      <c r="M62" s="149"/>
      <c r="N62" s="149">
        <f>N63+N65</f>
        <v>84697</v>
      </c>
      <c r="O62" s="149"/>
      <c r="P62" s="149">
        <f>N62/C62*100</f>
        <v>100.70986920332936</v>
      </c>
    </row>
    <row r="63" spans="1:16" s="12" customFormat="1" ht="12.75" customHeight="1" x14ac:dyDescent="0.2">
      <c r="A63" s="150">
        <v>322</v>
      </c>
      <c r="B63" s="151" t="s">
        <v>31</v>
      </c>
      <c r="C63" s="163">
        <f t="shared" si="24"/>
        <v>32100</v>
      </c>
      <c r="D63" s="163">
        <v>30100</v>
      </c>
      <c r="E63" s="163">
        <f t="shared" ref="E63:K63" si="26">E64</f>
        <v>0</v>
      </c>
      <c r="F63" s="163">
        <f t="shared" si="26"/>
        <v>0</v>
      </c>
      <c r="G63" s="163">
        <f t="shared" si="26"/>
        <v>2000</v>
      </c>
      <c r="H63" s="163">
        <f t="shared" si="26"/>
        <v>0</v>
      </c>
      <c r="I63" s="163">
        <f t="shared" si="26"/>
        <v>0</v>
      </c>
      <c r="J63" s="163">
        <f t="shared" si="26"/>
        <v>0</v>
      </c>
      <c r="K63" s="163">
        <f t="shared" si="26"/>
        <v>0</v>
      </c>
      <c r="L63" s="163"/>
      <c r="M63" s="163"/>
      <c r="N63" s="163">
        <f>N64</f>
        <v>32448</v>
      </c>
      <c r="O63" s="163"/>
      <c r="P63" s="163">
        <f>P64</f>
        <v>101.0841121495327</v>
      </c>
    </row>
    <row r="64" spans="1:16" ht="12.75" customHeight="1" x14ac:dyDescent="0.2">
      <c r="A64" s="153">
        <v>3224</v>
      </c>
      <c r="B64" s="154" t="s">
        <v>55</v>
      </c>
      <c r="C64" s="152">
        <f>D64+G64</f>
        <v>32100</v>
      </c>
      <c r="D64" s="152">
        <v>30100</v>
      </c>
      <c r="E64" s="152"/>
      <c r="F64" s="152"/>
      <c r="G64" s="152">
        <v>2000</v>
      </c>
      <c r="H64" s="152"/>
      <c r="I64" s="152"/>
      <c r="J64" s="152"/>
      <c r="K64" s="152"/>
      <c r="L64" s="152"/>
      <c r="M64" s="152"/>
      <c r="N64" s="152">
        <v>32448</v>
      </c>
      <c r="O64" s="152"/>
      <c r="P64" s="152">
        <f>N64/C64*100</f>
        <v>101.0841121495327</v>
      </c>
    </row>
    <row r="65" spans="1:16" s="12" customFormat="1" ht="12.75" customHeight="1" x14ac:dyDescent="0.2">
      <c r="A65" s="150">
        <v>323</v>
      </c>
      <c r="B65" s="151" t="s">
        <v>32</v>
      </c>
      <c r="C65" s="163">
        <f t="shared" si="24"/>
        <v>52000</v>
      </c>
      <c r="D65" s="163">
        <f>D66+D67</f>
        <v>52000</v>
      </c>
      <c r="E65" s="163">
        <f t="shared" ref="E65:K65" si="27">E66+E67</f>
        <v>0</v>
      </c>
      <c r="F65" s="163">
        <f t="shared" si="27"/>
        <v>0</v>
      </c>
      <c r="G65" s="163">
        <f t="shared" si="27"/>
        <v>0</v>
      </c>
      <c r="H65" s="163">
        <f t="shared" si="27"/>
        <v>0</v>
      </c>
      <c r="I65" s="163">
        <f t="shared" si="27"/>
        <v>0</v>
      </c>
      <c r="J65" s="163">
        <f t="shared" si="27"/>
        <v>0</v>
      </c>
      <c r="K65" s="163">
        <f t="shared" si="27"/>
        <v>0</v>
      </c>
      <c r="L65" s="163"/>
      <c r="M65" s="163"/>
      <c r="N65" s="163">
        <f>N66+N67</f>
        <v>52249</v>
      </c>
      <c r="O65" s="163"/>
      <c r="P65" s="163">
        <f>N65/C65*100</f>
        <v>100.47884615384615</v>
      </c>
    </row>
    <row r="66" spans="1:16" ht="12.75" customHeight="1" x14ac:dyDescent="0.2">
      <c r="A66" s="153">
        <v>3232</v>
      </c>
      <c r="B66" s="154" t="s">
        <v>59</v>
      </c>
      <c r="C66" s="163">
        <f t="shared" si="24"/>
        <v>39250</v>
      </c>
      <c r="D66" s="152">
        <v>39250</v>
      </c>
      <c r="E66" s="152"/>
      <c r="F66" s="152"/>
      <c r="G66" s="152"/>
      <c r="H66" s="152"/>
      <c r="I66" s="152"/>
      <c r="J66" s="152"/>
      <c r="K66" s="152"/>
      <c r="L66" s="152"/>
      <c r="M66" s="152"/>
      <c r="N66" s="152">
        <v>39499</v>
      </c>
      <c r="O66" s="152"/>
      <c r="P66" s="152">
        <f>N66/C66*100</f>
        <v>100.6343949044586</v>
      </c>
    </row>
    <row r="67" spans="1:16" ht="15" customHeight="1" x14ac:dyDescent="0.2">
      <c r="A67" s="153">
        <v>3237</v>
      </c>
      <c r="B67" s="154" t="s">
        <v>62</v>
      </c>
      <c r="C67" s="163">
        <f t="shared" si="24"/>
        <v>12750</v>
      </c>
      <c r="D67" s="152">
        <v>12750</v>
      </c>
      <c r="E67" s="152"/>
      <c r="F67" s="152"/>
      <c r="G67" s="152"/>
      <c r="H67" s="152"/>
      <c r="I67" s="152"/>
      <c r="J67" s="152"/>
      <c r="K67" s="152"/>
      <c r="L67" s="152"/>
      <c r="M67" s="152"/>
      <c r="N67" s="152">
        <v>12750</v>
      </c>
      <c r="O67" s="152"/>
      <c r="P67" s="152">
        <f>N67/C67*100</f>
        <v>100</v>
      </c>
    </row>
    <row r="68" spans="1:16" s="183" customFormat="1" ht="1.5" hidden="1" customHeight="1" x14ac:dyDescent="0.2">
      <c r="A68" s="264"/>
      <c r="B68" s="264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</row>
    <row r="69" spans="1:16" s="183" customFormat="1" hidden="1" x14ac:dyDescent="0.2">
      <c r="A69" s="153"/>
      <c r="B69" s="194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</row>
    <row r="70" spans="1:16" s="183" customFormat="1" hidden="1" x14ac:dyDescent="0.2">
      <c r="A70" s="196"/>
      <c r="B70" s="196"/>
      <c r="C70" s="152"/>
      <c r="D70" s="186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</row>
    <row r="71" spans="1:16" s="193" customFormat="1" x14ac:dyDescent="0.2">
      <c r="A71" s="153"/>
      <c r="B71" s="196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</row>
    <row r="72" spans="1:16" ht="26.25" customHeight="1" x14ac:dyDescent="0.2">
      <c r="A72" s="262" t="s">
        <v>86</v>
      </c>
      <c r="B72" s="262"/>
      <c r="C72" s="158">
        <f>SUM(D72:K72)</f>
        <v>0</v>
      </c>
      <c r="D72" s="158">
        <f t="shared" ref="D72:J72" si="28">D73</f>
        <v>0</v>
      </c>
      <c r="E72" s="158">
        <f t="shared" si="28"/>
        <v>0</v>
      </c>
      <c r="F72" s="158">
        <f t="shared" si="28"/>
        <v>0</v>
      </c>
      <c r="G72" s="158">
        <f t="shared" si="28"/>
        <v>0</v>
      </c>
      <c r="H72" s="158">
        <f t="shared" si="28"/>
        <v>0</v>
      </c>
      <c r="I72" s="158">
        <f t="shared" si="28"/>
        <v>0</v>
      </c>
      <c r="J72" s="158">
        <f t="shared" si="28"/>
        <v>0</v>
      </c>
      <c r="K72" s="158">
        <v>0</v>
      </c>
      <c r="L72" s="158"/>
      <c r="M72" s="158"/>
      <c r="N72" s="158"/>
      <c r="O72" s="158"/>
      <c r="P72" s="158"/>
    </row>
    <row r="73" spans="1:16" ht="26.25" customHeight="1" x14ac:dyDescent="0.2">
      <c r="A73" s="263"/>
      <c r="B73" s="263"/>
      <c r="C73" s="160">
        <f t="shared" ref="C73:C78" si="29">SUM(D73:K73)</f>
        <v>0</v>
      </c>
      <c r="D73" s="160">
        <f>'PLAN RASHODA I IZDATAKA'!D74</f>
        <v>0</v>
      </c>
      <c r="E73" s="160">
        <f>'PLAN RASHODA I IZDATAKA'!E74</f>
        <v>0</v>
      </c>
      <c r="F73" s="160">
        <f>'PLAN RASHODA I IZDATAKA'!F74</f>
        <v>0</v>
      </c>
      <c r="G73" s="160">
        <f>'PLAN RASHODA I IZDATAKA'!G74</f>
        <v>0</v>
      </c>
      <c r="H73" s="160">
        <f>'PLAN RASHODA I IZDATAKA'!H74</f>
        <v>0</v>
      </c>
      <c r="I73" s="160">
        <f>'PLAN RASHODA I IZDATAKA'!I74</f>
        <v>0</v>
      </c>
      <c r="J73" s="160">
        <f>'PLAN RASHODA I IZDATAKA'!J74</f>
        <v>0</v>
      </c>
      <c r="K73" s="160">
        <v>0</v>
      </c>
      <c r="L73" s="160"/>
      <c r="M73" s="160"/>
      <c r="N73" s="160"/>
      <c r="O73" s="160"/>
      <c r="P73" s="160"/>
    </row>
    <row r="74" spans="1:16" ht="25.5" x14ac:dyDescent="0.2">
      <c r="A74" s="144">
        <v>4</v>
      </c>
      <c r="B74" s="161" t="s">
        <v>37</v>
      </c>
      <c r="C74" s="162">
        <f t="shared" si="29"/>
        <v>0</v>
      </c>
      <c r="D74" s="162">
        <f t="shared" ref="D74:J74" si="30">D75</f>
        <v>0</v>
      </c>
      <c r="E74" s="162">
        <f t="shared" si="30"/>
        <v>0</v>
      </c>
      <c r="F74" s="162">
        <f t="shared" si="30"/>
        <v>0</v>
      </c>
      <c r="G74" s="162">
        <f t="shared" si="30"/>
        <v>0</v>
      </c>
      <c r="H74" s="162">
        <f t="shared" si="30"/>
        <v>0</v>
      </c>
      <c r="I74" s="162">
        <f t="shared" si="30"/>
        <v>0</v>
      </c>
      <c r="J74" s="162">
        <f t="shared" si="30"/>
        <v>0</v>
      </c>
      <c r="K74" s="162">
        <v>0</v>
      </c>
      <c r="L74" s="162"/>
      <c r="M74" s="162"/>
      <c r="N74" s="162"/>
      <c r="O74" s="162"/>
      <c r="P74" s="162"/>
    </row>
    <row r="75" spans="1:16" ht="25.5" x14ac:dyDescent="0.2">
      <c r="A75" s="147">
        <v>45</v>
      </c>
      <c r="B75" s="148" t="s">
        <v>77</v>
      </c>
      <c r="C75" s="149">
        <f t="shared" si="29"/>
        <v>0</v>
      </c>
      <c r="D75" s="149">
        <f t="shared" ref="D75:J75" si="31">D76</f>
        <v>0</v>
      </c>
      <c r="E75" s="149">
        <f t="shared" si="31"/>
        <v>0</v>
      </c>
      <c r="F75" s="149">
        <f t="shared" si="31"/>
        <v>0</v>
      </c>
      <c r="G75" s="149">
        <f t="shared" si="31"/>
        <v>0</v>
      </c>
      <c r="H75" s="149">
        <f t="shared" si="31"/>
        <v>0</v>
      </c>
      <c r="I75" s="149">
        <f t="shared" si="31"/>
        <v>0</v>
      </c>
      <c r="J75" s="149">
        <f t="shared" si="31"/>
        <v>0</v>
      </c>
      <c r="K75" s="149">
        <v>0</v>
      </c>
      <c r="L75" s="149"/>
      <c r="M75" s="149"/>
      <c r="N75" s="149"/>
      <c r="O75" s="149"/>
      <c r="P75" s="149"/>
    </row>
    <row r="76" spans="1:16" ht="25.5" x14ac:dyDescent="0.2">
      <c r="A76" s="150">
        <v>451</v>
      </c>
      <c r="B76" s="151" t="s">
        <v>78</v>
      </c>
      <c r="C76" s="163">
        <f t="shared" si="29"/>
        <v>0</v>
      </c>
      <c r="D76" s="163">
        <f t="shared" ref="D76:J76" si="32">D77</f>
        <v>0</v>
      </c>
      <c r="E76" s="163">
        <f t="shared" si="32"/>
        <v>0</v>
      </c>
      <c r="F76" s="163">
        <f t="shared" si="32"/>
        <v>0</v>
      </c>
      <c r="G76" s="163">
        <f t="shared" si="32"/>
        <v>0</v>
      </c>
      <c r="H76" s="163">
        <f t="shared" si="32"/>
        <v>0</v>
      </c>
      <c r="I76" s="163">
        <f t="shared" si="32"/>
        <v>0</v>
      </c>
      <c r="J76" s="163">
        <f t="shared" si="32"/>
        <v>0</v>
      </c>
      <c r="K76" s="163">
        <v>0</v>
      </c>
      <c r="L76" s="163"/>
      <c r="M76" s="163"/>
      <c r="N76" s="163"/>
      <c r="O76" s="163"/>
      <c r="P76" s="163"/>
    </row>
    <row r="77" spans="1:16" ht="25.5" customHeight="1" x14ac:dyDescent="0.2">
      <c r="A77" s="153">
        <v>4511</v>
      </c>
      <c r="B77" s="154" t="s">
        <v>78</v>
      </c>
      <c r="C77" s="152">
        <f>SUM(D77:K77)</f>
        <v>0</v>
      </c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</row>
    <row r="78" spans="1:16" x14ac:dyDescent="0.2">
      <c r="A78" s="150"/>
      <c r="B78" s="151"/>
      <c r="C78" s="155">
        <f t="shared" si="29"/>
        <v>0</v>
      </c>
      <c r="D78" s="155"/>
      <c r="E78" s="155"/>
      <c r="F78" s="155"/>
      <c r="G78" s="155"/>
      <c r="H78" s="155"/>
      <c r="I78" s="155"/>
      <c r="J78" s="155"/>
      <c r="K78" s="155">
        <v>0</v>
      </c>
      <c r="L78" s="155"/>
      <c r="M78" s="155"/>
      <c r="N78" s="155"/>
      <c r="O78" s="155"/>
      <c r="P78" s="155"/>
    </row>
    <row r="79" spans="1:16" ht="27" customHeight="1" x14ac:dyDescent="0.2">
      <c r="A79" s="262" t="s">
        <v>84</v>
      </c>
      <c r="B79" s="262"/>
      <c r="C79" s="164">
        <f>SUM(D79:K79)</f>
        <v>257000</v>
      </c>
      <c r="D79" s="158">
        <f>D80+D99</f>
        <v>17000</v>
      </c>
      <c r="E79" s="158">
        <f t="shared" ref="D79:K80" si="33">E80</f>
        <v>0</v>
      </c>
      <c r="F79" s="158">
        <f t="shared" si="33"/>
        <v>0</v>
      </c>
      <c r="G79" s="158">
        <f t="shared" si="33"/>
        <v>240000</v>
      </c>
      <c r="H79" s="158">
        <f t="shared" si="33"/>
        <v>0</v>
      </c>
      <c r="I79" s="158">
        <f t="shared" si="33"/>
        <v>0</v>
      </c>
      <c r="J79" s="158">
        <f t="shared" si="33"/>
        <v>0</v>
      </c>
      <c r="K79" s="158">
        <f t="shared" si="33"/>
        <v>0</v>
      </c>
      <c r="L79" s="158"/>
      <c r="M79" s="158"/>
      <c r="N79" s="158">
        <f>N80+N99</f>
        <v>264667</v>
      </c>
      <c r="O79" s="158"/>
      <c r="P79" s="158">
        <f>N79/C79*100</f>
        <v>102.98326848249026</v>
      </c>
    </row>
    <row r="80" spans="1:16" s="12" customFormat="1" ht="12.75" customHeight="1" x14ac:dyDescent="0.2">
      <c r="A80" s="165" t="s">
        <v>79</v>
      </c>
      <c r="B80" s="166" t="s">
        <v>81</v>
      </c>
      <c r="C80" s="160">
        <f t="shared" ref="C80:C98" si="34">SUM(D80:K80)</f>
        <v>240000</v>
      </c>
      <c r="D80" s="160">
        <f t="shared" si="33"/>
        <v>0</v>
      </c>
      <c r="E80" s="160">
        <f t="shared" si="33"/>
        <v>0</v>
      </c>
      <c r="F80" s="160">
        <f t="shared" si="33"/>
        <v>0</v>
      </c>
      <c r="G80" s="160">
        <f t="shared" si="33"/>
        <v>240000</v>
      </c>
      <c r="H80" s="160">
        <f t="shared" si="33"/>
        <v>0</v>
      </c>
      <c r="I80" s="160">
        <f t="shared" si="33"/>
        <v>0</v>
      </c>
      <c r="J80" s="160">
        <f t="shared" si="33"/>
        <v>0</v>
      </c>
      <c r="K80" s="160">
        <f t="shared" si="33"/>
        <v>0</v>
      </c>
      <c r="L80" s="160"/>
      <c r="M80" s="160"/>
      <c r="N80" s="160">
        <f>N81</f>
        <v>244307</v>
      </c>
      <c r="O80" s="160"/>
      <c r="P80" s="160">
        <f>P81</f>
        <v>101.79458333333334</v>
      </c>
    </row>
    <row r="81" spans="1:16" s="12" customFormat="1" x14ac:dyDescent="0.2">
      <c r="A81" s="167">
        <v>3</v>
      </c>
      <c r="B81" s="168" t="s">
        <v>24</v>
      </c>
      <c r="C81" s="162">
        <f t="shared" si="34"/>
        <v>240000</v>
      </c>
      <c r="D81" s="162">
        <f t="shared" ref="D81:K81" si="35">D82+D96</f>
        <v>0</v>
      </c>
      <c r="E81" s="162">
        <f t="shared" si="35"/>
        <v>0</v>
      </c>
      <c r="F81" s="162">
        <f t="shared" si="35"/>
        <v>0</v>
      </c>
      <c r="G81" s="162">
        <f t="shared" si="35"/>
        <v>240000</v>
      </c>
      <c r="H81" s="162">
        <f t="shared" si="35"/>
        <v>0</v>
      </c>
      <c r="I81" s="162">
        <f t="shared" si="35"/>
        <v>0</v>
      </c>
      <c r="J81" s="162">
        <f t="shared" si="35"/>
        <v>0</v>
      </c>
      <c r="K81" s="162">
        <f t="shared" si="35"/>
        <v>0</v>
      </c>
      <c r="L81" s="162"/>
      <c r="M81" s="162"/>
      <c r="N81" s="162">
        <f>N82</f>
        <v>244307</v>
      </c>
      <c r="O81" s="162"/>
      <c r="P81" s="162">
        <f>P82</f>
        <v>101.79458333333334</v>
      </c>
    </row>
    <row r="82" spans="1:16" s="12" customFormat="1" x14ac:dyDescent="0.2">
      <c r="A82" s="169">
        <v>32</v>
      </c>
      <c r="B82" s="170" t="s">
        <v>29</v>
      </c>
      <c r="C82" s="149">
        <f t="shared" si="34"/>
        <v>240000</v>
      </c>
      <c r="D82" s="149">
        <f t="shared" ref="D82:K82" si="36">D85+D92</f>
        <v>0</v>
      </c>
      <c r="E82" s="149">
        <f t="shared" si="36"/>
        <v>0</v>
      </c>
      <c r="F82" s="149">
        <f t="shared" si="36"/>
        <v>0</v>
      </c>
      <c r="G82" s="149">
        <f t="shared" si="36"/>
        <v>240000</v>
      </c>
      <c r="H82" s="149">
        <f t="shared" si="36"/>
        <v>0</v>
      </c>
      <c r="I82" s="149">
        <f t="shared" si="36"/>
        <v>0</v>
      </c>
      <c r="J82" s="149">
        <f t="shared" si="36"/>
        <v>0</v>
      </c>
      <c r="K82" s="149">
        <f t="shared" si="36"/>
        <v>0</v>
      </c>
      <c r="L82" s="149"/>
      <c r="M82" s="149"/>
      <c r="N82" s="149">
        <f>N85</f>
        <v>244307</v>
      </c>
      <c r="O82" s="149"/>
      <c r="P82" s="149">
        <f>N82/C82*100</f>
        <v>101.79458333333334</v>
      </c>
    </row>
    <row r="83" spans="1:16" s="221" customFormat="1" x14ac:dyDescent="0.2">
      <c r="A83" s="220">
        <v>321</v>
      </c>
      <c r="B83" s="151" t="s">
        <v>30</v>
      </c>
      <c r="C83" s="163">
        <f t="shared" si="34"/>
        <v>0</v>
      </c>
      <c r="D83" s="182"/>
      <c r="E83" s="182"/>
      <c r="F83" s="182"/>
      <c r="G83" s="182">
        <f>G84</f>
        <v>0</v>
      </c>
      <c r="H83" s="182"/>
      <c r="I83" s="182"/>
      <c r="J83" s="182"/>
      <c r="K83" s="182"/>
      <c r="L83" s="182"/>
      <c r="M83" s="182"/>
      <c r="N83" s="182"/>
      <c r="O83" s="182"/>
      <c r="P83" s="182"/>
    </row>
    <row r="84" spans="1:16" s="221" customFormat="1" x14ac:dyDescent="0.2">
      <c r="A84" s="222">
        <v>3213</v>
      </c>
      <c r="B84" s="154" t="s">
        <v>50</v>
      </c>
      <c r="C84" s="186">
        <f>G84</f>
        <v>0</v>
      </c>
      <c r="D84" s="182"/>
      <c r="E84" s="182"/>
      <c r="F84" s="182"/>
      <c r="G84" s="186"/>
      <c r="H84" s="182"/>
      <c r="I84" s="182"/>
      <c r="J84" s="182"/>
      <c r="K84" s="182"/>
      <c r="L84" s="182"/>
      <c r="M84" s="182"/>
      <c r="N84" s="182"/>
      <c r="O84" s="182"/>
      <c r="P84" s="182"/>
    </row>
    <row r="85" spans="1:16" x14ac:dyDescent="0.2">
      <c r="A85" s="171">
        <v>322</v>
      </c>
      <c r="B85" s="172" t="s">
        <v>31</v>
      </c>
      <c r="C85" s="163">
        <f t="shared" si="34"/>
        <v>240000</v>
      </c>
      <c r="D85" s="163">
        <f t="shared" ref="D85:K85" si="37">SUM(D86:D91)</f>
        <v>0</v>
      </c>
      <c r="E85" s="163">
        <f t="shared" si="37"/>
        <v>0</v>
      </c>
      <c r="F85" s="163">
        <f t="shared" si="37"/>
        <v>0</v>
      </c>
      <c r="G85" s="163">
        <f>SUM(G86:G91)</f>
        <v>240000</v>
      </c>
      <c r="H85" s="163">
        <f t="shared" si="37"/>
        <v>0</v>
      </c>
      <c r="I85" s="163">
        <f t="shared" si="37"/>
        <v>0</v>
      </c>
      <c r="J85" s="163">
        <f t="shared" si="37"/>
        <v>0</v>
      </c>
      <c r="K85" s="163">
        <f t="shared" si="37"/>
        <v>0</v>
      </c>
      <c r="L85" s="163"/>
      <c r="M85" s="163"/>
      <c r="N85" s="163">
        <f>N87</f>
        <v>244307</v>
      </c>
      <c r="O85" s="163"/>
      <c r="P85" s="163">
        <f>N85/C85*100</f>
        <v>101.79458333333334</v>
      </c>
    </row>
    <row r="86" spans="1:16" ht="12.75" customHeight="1" x14ac:dyDescent="0.2">
      <c r="A86" s="153">
        <v>3221</v>
      </c>
      <c r="B86" s="154" t="s">
        <v>52</v>
      </c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</row>
    <row r="87" spans="1:16" ht="12.75" customHeight="1" x14ac:dyDescent="0.2">
      <c r="A87" s="153">
        <v>3222</v>
      </c>
      <c r="B87" s="154" t="s">
        <v>53</v>
      </c>
      <c r="C87" s="182">
        <f t="shared" si="34"/>
        <v>240000</v>
      </c>
      <c r="D87" s="152"/>
      <c r="E87" s="152"/>
      <c r="F87" s="152"/>
      <c r="G87" s="152">
        <v>240000</v>
      </c>
      <c r="H87" s="152"/>
      <c r="I87" s="152"/>
      <c r="J87" s="152"/>
      <c r="K87" s="152"/>
      <c r="L87" s="152"/>
      <c r="M87" s="152"/>
      <c r="N87" s="152">
        <v>244307</v>
      </c>
      <c r="O87" s="152"/>
      <c r="P87" s="152">
        <f>N87/C87*100</f>
        <v>101.79458333333334</v>
      </c>
    </row>
    <row r="88" spans="1:16" ht="12.75" customHeight="1" x14ac:dyDescent="0.2">
      <c r="A88" s="153">
        <v>3223</v>
      </c>
      <c r="B88" s="154" t="s">
        <v>54</v>
      </c>
      <c r="C88" s="182">
        <f t="shared" si="34"/>
        <v>0</v>
      </c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</row>
    <row r="89" spans="1:16" ht="12.75" customHeight="1" x14ac:dyDescent="0.2">
      <c r="A89" s="153">
        <v>3224</v>
      </c>
      <c r="B89" s="154" t="s">
        <v>55</v>
      </c>
      <c r="C89" s="182">
        <f t="shared" si="34"/>
        <v>0</v>
      </c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</row>
    <row r="90" spans="1:16" ht="12.75" customHeight="1" x14ac:dyDescent="0.2">
      <c r="A90" s="153">
        <v>3225</v>
      </c>
      <c r="B90" s="154" t="s">
        <v>56</v>
      </c>
      <c r="C90" s="182">
        <f t="shared" si="34"/>
        <v>0</v>
      </c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</row>
    <row r="91" spans="1:16" ht="12.75" customHeight="1" x14ac:dyDescent="0.2">
      <c r="A91" s="153">
        <v>3227</v>
      </c>
      <c r="B91" s="154" t="s">
        <v>57</v>
      </c>
      <c r="C91" s="182">
        <f t="shared" si="34"/>
        <v>0</v>
      </c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</row>
    <row r="92" spans="1:16" ht="12.75" customHeight="1" x14ac:dyDescent="0.2">
      <c r="A92" s="171">
        <v>323</v>
      </c>
      <c r="B92" s="172" t="s">
        <v>32</v>
      </c>
      <c r="C92" s="163">
        <f t="shared" si="34"/>
        <v>0</v>
      </c>
      <c r="D92" s="163">
        <f t="shared" ref="D92:J92" si="38">SUM(D93:D95)</f>
        <v>0</v>
      </c>
      <c r="E92" s="163">
        <f t="shared" si="38"/>
        <v>0</v>
      </c>
      <c r="F92" s="163">
        <f t="shared" si="38"/>
        <v>0</v>
      </c>
      <c r="G92" s="163"/>
      <c r="H92" s="163">
        <f t="shared" si="38"/>
        <v>0</v>
      </c>
      <c r="I92" s="163">
        <f t="shared" si="38"/>
        <v>0</v>
      </c>
      <c r="J92" s="163">
        <f t="shared" si="38"/>
        <v>0</v>
      </c>
      <c r="K92" s="163">
        <v>0</v>
      </c>
      <c r="L92" s="163"/>
      <c r="M92" s="163"/>
      <c r="N92" s="163"/>
      <c r="O92" s="163"/>
      <c r="P92" s="163"/>
    </row>
    <row r="93" spans="1:16" ht="12.75" customHeight="1" x14ac:dyDescent="0.2">
      <c r="A93" s="153">
        <v>3232</v>
      </c>
      <c r="B93" s="154" t="s">
        <v>59</v>
      </c>
      <c r="C93" s="152"/>
      <c r="D93" s="152"/>
      <c r="E93" s="152"/>
      <c r="F93" s="152"/>
      <c r="G93" s="152"/>
      <c r="H93" s="152">
        <v>0</v>
      </c>
      <c r="I93" s="152"/>
      <c r="J93" s="152"/>
      <c r="K93" s="152"/>
      <c r="L93" s="152"/>
      <c r="M93" s="152"/>
      <c r="N93" s="152"/>
      <c r="O93" s="152"/>
      <c r="P93" s="152"/>
    </row>
    <row r="94" spans="1:16" ht="12.75" customHeight="1" x14ac:dyDescent="0.2">
      <c r="A94" s="153">
        <v>3234</v>
      </c>
      <c r="B94" s="154" t="s">
        <v>60</v>
      </c>
      <c r="C94" s="152">
        <f t="shared" si="34"/>
        <v>0</v>
      </c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</row>
    <row r="95" spans="1:16" ht="12.75" customHeight="1" x14ac:dyDescent="0.2">
      <c r="A95" s="153">
        <v>3236</v>
      </c>
      <c r="B95" s="154" t="s">
        <v>61</v>
      </c>
      <c r="C95" s="152"/>
      <c r="D95" s="152"/>
      <c r="E95" s="152"/>
      <c r="F95" s="152"/>
      <c r="G95" s="152"/>
      <c r="H95" s="152">
        <v>0</v>
      </c>
      <c r="I95" s="152"/>
      <c r="J95" s="152"/>
      <c r="K95" s="152"/>
      <c r="L95" s="152"/>
      <c r="M95" s="152"/>
      <c r="N95" s="152"/>
      <c r="O95" s="152"/>
      <c r="P95" s="152"/>
    </row>
    <row r="96" spans="1:16" x14ac:dyDescent="0.2">
      <c r="A96" s="147">
        <v>34</v>
      </c>
      <c r="B96" s="148" t="s">
        <v>34</v>
      </c>
      <c r="C96" s="149">
        <f t="shared" si="34"/>
        <v>0</v>
      </c>
      <c r="D96" s="149">
        <f t="shared" ref="D96:J96" si="39">D97</f>
        <v>0</v>
      </c>
      <c r="E96" s="149">
        <f t="shared" si="39"/>
        <v>0</v>
      </c>
      <c r="F96" s="149">
        <f t="shared" si="39"/>
        <v>0</v>
      </c>
      <c r="G96" s="149">
        <f t="shared" si="39"/>
        <v>0</v>
      </c>
      <c r="H96" s="149">
        <f t="shared" si="39"/>
        <v>0</v>
      </c>
      <c r="I96" s="149">
        <f t="shared" si="39"/>
        <v>0</v>
      </c>
      <c r="J96" s="149">
        <f t="shared" si="39"/>
        <v>0</v>
      </c>
      <c r="K96" s="149">
        <v>0</v>
      </c>
      <c r="L96" s="149"/>
      <c r="M96" s="149"/>
      <c r="N96" s="149"/>
      <c r="O96" s="149"/>
      <c r="P96" s="149"/>
    </row>
    <row r="97" spans="1:16" x14ac:dyDescent="0.2">
      <c r="A97" s="150">
        <v>343</v>
      </c>
      <c r="B97" s="151" t="s">
        <v>35</v>
      </c>
      <c r="C97" s="163">
        <f t="shared" si="34"/>
        <v>0</v>
      </c>
      <c r="D97" s="163">
        <f t="shared" ref="D97:J97" si="40">D98</f>
        <v>0</v>
      </c>
      <c r="E97" s="163">
        <f t="shared" si="40"/>
        <v>0</v>
      </c>
      <c r="F97" s="163">
        <f t="shared" si="40"/>
        <v>0</v>
      </c>
      <c r="G97" s="163">
        <f t="shared" si="40"/>
        <v>0</v>
      </c>
      <c r="H97" s="163">
        <f t="shared" si="40"/>
        <v>0</v>
      </c>
      <c r="I97" s="163">
        <f t="shared" si="40"/>
        <v>0</v>
      </c>
      <c r="J97" s="163">
        <f t="shared" si="40"/>
        <v>0</v>
      </c>
      <c r="K97" s="163">
        <v>0</v>
      </c>
      <c r="L97" s="163"/>
      <c r="M97" s="163"/>
      <c r="N97" s="163"/>
      <c r="O97" s="163"/>
      <c r="P97" s="163"/>
    </row>
    <row r="98" spans="1:16" ht="12.75" customHeight="1" x14ac:dyDescent="0.2">
      <c r="A98" s="153">
        <v>3431</v>
      </c>
      <c r="B98" s="154" t="s">
        <v>71</v>
      </c>
      <c r="C98" s="152">
        <f t="shared" si="34"/>
        <v>0</v>
      </c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</row>
    <row r="99" spans="1:16" s="200" customFormat="1" x14ac:dyDescent="0.2">
      <c r="A99" s="260" t="s">
        <v>112</v>
      </c>
      <c r="B99" s="260"/>
      <c r="C99" s="174">
        <f>C100</f>
        <v>34000</v>
      </c>
      <c r="D99" s="174">
        <f>D100</f>
        <v>17000</v>
      </c>
      <c r="E99" s="174">
        <f t="shared" ref="E99:J99" si="41">E102</f>
        <v>0</v>
      </c>
      <c r="F99" s="174">
        <f t="shared" si="41"/>
        <v>0</v>
      </c>
      <c r="G99" s="174">
        <f t="shared" si="41"/>
        <v>0</v>
      </c>
      <c r="H99" s="174">
        <f t="shared" si="41"/>
        <v>0</v>
      </c>
      <c r="I99" s="174">
        <f t="shared" si="41"/>
        <v>0</v>
      </c>
      <c r="J99" s="174">
        <f t="shared" si="41"/>
        <v>0</v>
      </c>
      <c r="K99" s="174">
        <v>0</v>
      </c>
      <c r="L99" s="174"/>
      <c r="M99" s="174"/>
      <c r="N99" s="174">
        <f>N100</f>
        <v>20360</v>
      </c>
      <c r="O99" s="174"/>
      <c r="P99" s="174">
        <f>P100</f>
        <v>59.882352941176478</v>
      </c>
    </row>
    <row r="100" spans="1:16" s="183" customFormat="1" x14ac:dyDescent="0.2">
      <c r="A100" s="153">
        <v>3722</v>
      </c>
      <c r="B100" s="201" t="s">
        <v>113</v>
      </c>
      <c r="C100" s="182">
        <f>C101+C102</f>
        <v>34000</v>
      </c>
      <c r="D100" s="152">
        <v>17000</v>
      </c>
      <c r="E100" s="182"/>
      <c r="F100" s="182"/>
      <c r="G100" s="182"/>
      <c r="H100" s="182"/>
      <c r="I100" s="182"/>
      <c r="J100" s="182"/>
      <c r="K100" s="182"/>
      <c r="L100" s="182"/>
      <c r="M100" s="182"/>
      <c r="N100" s="182">
        <v>20360</v>
      </c>
      <c r="O100" s="182"/>
      <c r="P100" s="182">
        <f>N100/C100*100</f>
        <v>59.882352941176478</v>
      </c>
    </row>
    <row r="101" spans="1:16" s="183" customFormat="1" x14ac:dyDescent="0.2">
      <c r="A101" s="196"/>
      <c r="B101" s="196" t="s">
        <v>114</v>
      </c>
      <c r="C101" s="152">
        <f t="shared" ref="C101:C102" si="42">SUM(D101:K101)</f>
        <v>17000</v>
      </c>
      <c r="D101" s="152">
        <v>17000</v>
      </c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</row>
    <row r="102" spans="1:16" s="200" customFormat="1" x14ac:dyDescent="0.2">
      <c r="A102" s="153"/>
      <c r="B102" s="196" t="s">
        <v>115</v>
      </c>
      <c r="C102" s="152">
        <f t="shared" si="42"/>
        <v>17000</v>
      </c>
      <c r="D102" s="152">
        <v>17000</v>
      </c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>
        <f>N102/C102*100</f>
        <v>0</v>
      </c>
    </row>
    <row r="103" spans="1:16" x14ac:dyDescent="0.2">
      <c r="A103" s="268" t="s">
        <v>85</v>
      </c>
      <c r="B103" s="268"/>
      <c r="C103" s="164">
        <f>SUM(D103:K103)</f>
        <v>980500</v>
      </c>
      <c r="D103" s="158">
        <f>D104+D113+D118+D137+D157+D162+D191+D132+D150+D175</f>
        <v>166390</v>
      </c>
      <c r="E103" s="158">
        <f>E104+E113+E118+E137+E157+E162+E191+E132+E150+E175</f>
        <v>38000</v>
      </c>
      <c r="F103" s="158">
        <f>F104+F113+F118+F137+F157+F162+F191+F132</f>
        <v>0</v>
      </c>
      <c r="G103" s="158">
        <f>G104+G113+G118+G137+G157+G162+G191+G132+G150+G175</f>
        <v>0</v>
      </c>
      <c r="H103" s="158">
        <f>H104+H113+H118+H137+H157+H162</f>
        <v>270700</v>
      </c>
      <c r="I103" s="158">
        <f>I104+I113+I118+I137+I157+I162</f>
        <v>0</v>
      </c>
      <c r="J103" s="158">
        <f>J104+J113+J118+J137+J157+J162</f>
        <v>95000</v>
      </c>
      <c r="K103" s="158">
        <f>K104+K113+K118+K137+K157+K162</f>
        <v>410410</v>
      </c>
      <c r="L103" s="158"/>
      <c r="M103" s="158"/>
      <c r="N103" s="158">
        <f>N113+N118+N137+N157+N162+N175+N191</f>
        <v>976142</v>
      </c>
      <c r="O103" s="158"/>
      <c r="P103" s="158">
        <f>N103/C103*100</f>
        <v>99.555532891381944</v>
      </c>
    </row>
    <row r="104" spans="1:16" x14ac:dyDescent="0.2">
      <c r="A104" s="258" t="s">
        <v>91</v>
      </c>
      <c r="B104" s="258"/>
      <c r="C104" s="160">
        <f t="shared" ref="C104:C112" si="43">SUM(D104:K104)</f>
        <v>0</v>
      </c>
      <c r="D104" s="160">
        <f>D105</f>
        <v>0</v>
      </c>
      <c r="E104" s="160">
        <f t="shared" ref="E104:K104" si="44">E105</f>
        <v>0</v>
      </c>
      <c r="F104" s="160">
        <f t="shared" si="44"/>
        <v>0</v>
      </c>
      <c r="G104" s="160">
        <f t="shared" si="44"/>
        <v>0</v>
      </c>
      <c r="H104" s="160">
        <f t="shared" si="44"/>
        <v>0</v>
      </c>
      <c r="I104" s="160">
        <f t="shared" si="44"/>
        <v>0</v>
      </c>
      <c r="J104" s="160">
        <f t="shared" si="44"/>
        <v>0</v>
      </c>
      <c r="K104" s="160">
        <f t="shared" si="44"/>
        <v>0</v>
      </c>
      <c r="L104" s="160"/>
      <c r="M104" s="160"/>
      <c r="N104" s="160"/>
      <c r="O104" s="160"/>
      <c r="P104" s="160"/>
    </row>
    <row r="105" spans="1:16" x14ac:dyDescent="0.2">
      <c r="A105" s="167">
        <v>3</v>
      </c>
      <c r="B105" s="168" t="s">
        <v>24</v>
      </c>
      <c r="C105" s="162">
        <f t="shared" si="43"/>
        <v>0</v>
      </c>
      <c r="D105" s="162">
        <f>D106+D110</f>
        <v>0</v>
      </c>
      <c r="E105" s="162">
        <f t="shared" ref="E105:K105" si="45">E106+E110</f>
        <v>0</v>
      </c>
      <c r="F105" s="162">
        <f t="shared" si="45"/>
        <v>0</v>
      </c>
      <c r="G105" s="162">
        <f t="shared" si="45"/>
        <v>0</v>
      </c>
      <c r="H105" s="162">
        <f t="shared" si="45"/>
        <v>0</v>
      </c>
      <c r="I105" s="162">
        <f t="shared" si="45"/>
        <v>0</v>
      </c>
      <c r="J105" s="162">
        <f t="shared" si="45"/>
        <v>0</v>
      </c>
      <c r="K105" s="162">
        <f t="shared" si="45"/>
        <v>0</v>
      </c>
      <c r="L105" s="162"/>
      <c r="M105" s="162"/>
      <c r="N105" s="162"/>
      <c r="O105" s="162"/>
      <c r="P105" s="162"/>
    </row>
    <row r="106" spans="1:16" x14ac:dyDescent="0.2">
      <c r="A106" s="169">
        <v>32</v>
      </c>
      <c r="B106" s="170" t="s">
        <v>29</v>
      </c>
      <c r="C106" s="149">
        <f t="shared" si="43"/>
        <v>0</v>
      </c>
      <c r="D106" s="149">
        <f>D107</f>
        <v>0</v>
      </c>
      <c r="E106" s="149">
        <f t="shared" ref="E106:K106" si="46">E107</f>
        <v>0</v>
      </c>
      <c r="F106" s="149">
        <f t="shared" si="46"/>
        <v>0</v>
      </c>
      <c r="G106" s="149">
        <f t="shared" si="46"/>
        <v>0</v>
      </c>
      <c r="H106" s="149">
        <f t="shared" si="46"/>
        <v>0</v>
      </c>
      <c r="I106" s="149">
        <f t="shared" si="46"/>
        <v>0</v>
      </c>
      <c r="J106" s="149">
        <f t="shared" si="46"/>
        <v>0</v>
      </c>
      <c r="K106" s="149">
        <f t="shared" si="46"/>
        <v>0</v>
      </c>
      <c r="L106" s="149"/>
      <c r="M106" s="149"/>
      <c r="N106" s="149"/>
      <c r="O106" s="149"/>
      <c r="P106" s="149"/>
    </row>
    <row r="107" spans="1:16" s="12" customFormat="1" x14ac:dyDescent="0.2">
      <c r="A107" s="171">
        <v>323</v>
      </c>
      <c r="B107" s="172" t="s">
        <v>32</v>
      </c>
      <c r="C107" s="163">
        <f t="shared" si="43"/>
        <v>0</v>
      </c>
      <c r="D107" s="163">
        <f>D108+D109</f>
        <v>0</v>
      </c>
      <c r="E107" s="163">
        <f t="shared" ref="E107:K107" si="47">E108+E109</f>
        <v>0</v>
      </c>
      <c r="F107" s="163">
        <f t="shared" si="47"/>
        <v>0</v>
      </c>
      <c r="G107" s="163">
        <f t="shared" si="47"/>
        <v>0</v>
      </c>
      <c r="H107" s="163">
        <f t="shared" si="47"/>
        <v>0</v>
      </c>
      <c r="I107" s="163">
        <f t="shared" si="47"/>
        <v>0</v>
      </c>
      <c r="J107" s="163">
        <f t="shared" si="47"/>
        <v>0</v>
      </c>
      <c r="K107" s="163">
        <f t="shared" si="47"/>
        <v>0</v>
      </c>
      <c r="L107" s="163"/>
      <c r="M107" s="163"/>
      <c r="N107" s="163"/>
      <c r="O107" s="163"/>
      <c r="P107" s="163"/>
    </row>
    <row r="108" spans="1:16" x14ac:dyDescent="0.2">
      <c r="A108" s="153">
        <v>3237</v>
      </c>
      <c r="B108" s="154" t="s">
        <v>62</v>
      </c>
      <c r="C108" s="152">
        <v>0</v>
      </c>
      <c r="D108" s="152"/>
      <c r="E108" s="152"/>
      <c r="F108" s="152"/>
      <c r="G108" s="152"/>
      <c r="H108" s="152">
        <v>0</v>
      </c>
      <c r="I108" s="152"/>
      <c r="J108" s="152"/>
      <c r="K108" s="152"/>
      <c r="L108" s="152"/>
      <c r="M108" s="152"/>
      <c r="N108" s="152"/>
      <c r="O108" s="152"/>
      <c r="P108" s="152"/>
    </row>
    <row r="109" spans="1:16" x14ac:dyDescent="0.2">
      <c r="A109" s="153">
        <v>3239</v>
      </c>
      <c r="B109" s="154" t="s">
        <v>64</v>
      </c>
      <c r="C109" s="152">
        <f t="shared" si="43"/>
        <v>0</v>
      </c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</row>
    <row r="110" spans="1:16" x14ac:dyDescent="0.2">
      <c r="A110" s="169">
        <v>38</v>
      </c>
      <c r="B110" s="170" t="s">
        <v>97</v>
      </c>
      <c r="C110" s="149">
        <f t="shared" si="43"/>
        <v>0</v>
      </c>
      <c r="D110" s="149">
        <f>D111</f>
        <v>0</v>
      </c>
      <c r="E110" s="149">
        <f t="shared" ref="E110:K110" si="48">E111</f>
        <v>0</v>
      </c>
      <c r="F110" s="149">
        <f t="shared" si="48"/>
        <v>0</v>
      </c>
      <c r="G110" s="149">
        <f t="shared" si="48"/>
        <v>0</v>
      </c>
      <c r="H110" s="149">
        <f t="shared" si="48"/>
        <v>0</v>
      </c>
      <c r="I110" s="149">
        <f t="shared" si="48"/>
        <v>0</v>
      </c>
      <c r="J110" s="149">
        <f t="shared" si="48"/>
        <v>0</v>
      </c>
      <c r="K110" s="149">
        <f t="shared" si="48"/>
        <v>0</v>
      </c>
      <c r="L110" s="149"/>
      <c r="M110" s="149"/>
      <c r="N110" s="149"/>
      <c r="O110" s="149"/>
      <c r="P110" s="149"/>
    </row>
    <row r="111" spans="1:16" s="12" customFormat="1" x14ac:dyDescent="0.2">
      <c r="A111" s="150">
        <v>383</v>
      </c>
      <c r="B111" s="151" t="s">
        <v>98</v>
      </c>
      <c r="C111" s="163">
        <f t="shared" si="43"/>
        <v>0</v>
      </c>
      <c r="D111" s="163">
        <f>D112</f>
        <v>0</v>
      </c>
      <c r="E111" s="163">
        <f t="shared" ref="E111:K111" si="49">E112</f>
        <v>0</v>
      </c>
      <c r="F111" s="163">
        <f t="shared" si="49"/>
        <v>0</v>
      </c>
      <c r="G111" s="163">
        <f t="shared" si="49"/>
        <v>0</v>
      </c>
      <c r="H111" s="163">
        <f t="shared" si="49"/>
        <v>0</v>
      </c>
      <c r="I111" s="163">
        <f t="shared" si="49"/>
        <v>0</v>
      </c>
      <c r="J111" s="163">
        <f t="shared" si="49"/>
        <v>0</v>
      </c>
      <c r="K111" s="163">
        <f t="shared" si="49"/>
        <v>0</v>
      </c>
      <c r="L111" s="163"/>
      <c r="M111" s="163"/>
      <c r="N111" s="163"/>
      <c r="O111" s="163"/>
      <c r="P111" s="163"/>
    </row>
    <row r="112" spans="1:16" x14ac:dyDescent="0.2">
      <c r="A112" s="153">
        <v>3831</v>
      </c>
      <c r="B112" s="154" t="s">
        <v>99</v>
      </c>
      <c r="C112" s="152">
        <f t="shared" si="43"/>
        <v>0</v>
      </c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</row>
    <row r="113" spans="1:16" x14ac:dyDescent="0.2">
      <c r="A113" s="258" t="s">
        <v>106</v>
      </c>
      <c r="B113" s="258"/>
      <c r="C113" s="160">
        <f t="shared" ref="C113:C118" si="50">SUM(D113:K113)</f>
        <v>4500</v>
      </c>
      <c r="D113" s="160">
        <f>D116</f>
        <v>2500</v>
      </c>
      <c r="E113" s="160">
        <f t="shared" ref="E113:K113" si="51">E116</f>
        <v>0</v>
      </c>
      <c r="F113" s="160">
        <f t="shared" si="51"/>
        <v>0</v>
      </c>
      <c r="G113" s="160">
        <f t="shared" si="51"/>
        <v>0</v>
      </c>
      <c r="H113" s="160">
        <f t="shared" si="51"/>
        <v>2000</v>
      </c>
      <c r="I113" s="160">
        <f t="shared" si="51"/>
        <v>0</v>
      </c>
      <c r="J113" s="160">
        <f t="shared" si="51"/>
        <v>0</v>
      </c>
      <c r="K113" s="160">
        <f t="shared" si="51"/>
        <v>0</v>
      </c>
      <c r="L113" s="160"/>
      <c r="M113" s="160"/>
      <c r="N113" s="160">
        <f>N114</f>
        <v>1872</v>
      </c>
      <c r="O113" s="160"/>
      <c r="P113" s="160">
        <f>P114</f>
        <v>41.6</v>
      </c>
    </row>
    <row r="114" spans="1:16" x14ac:dyDescent="0.2">
      <c r="A114" s="167">
        <v>3</v>
      </c>
      <c r="B114" s="168" t="s">
        <v>24</v>
      </c>
      <c r="C114" s="162">
        <f t="shared" si="50"/>
        <v>4500</v>
      </c>
      <c r="D114" s="162">
        <f t="shared" ref="D114:J114" si="52">D115</f>
        <v>2500</v>
      </c>
      <c r="E114" s="162">
        <f t="shared" si="52"/>
        <v>0</v>
      </c>
      <c r="F114" s="162">
        <f t="shared" si="52"/>
        <v>0</v>
      </c>
      <c r="G114" s="162">
        <f t="shared" si="52"/>
        <v>0</v>
      </c>
      <c r="H114" s="162">
        <f t="shared" si="52"/>
        <v>2000</v>
      </c>
      <c r="I114" s="162">
        <f t="shared" si="52"/>
        <v>0</v>
      </c>
      <c r="J114" s="162">
        <f t="shared" si="52"/>
        <v>0</v>
      </c>
      <c r="K114" s="162">
        <v>0</v>
      </c>
      <c r="L114" s="162"/>
      <c r="M114" s="162"/>
      <c r="N114" s="162">
        <f>N115</f>
        <v>1872</v>
      </c>
      <c r="O114" s="162"/>
      <c r="P114" s="162">
        <f>P115</f>
        <v>41.6</v>
      </c>
    </row>
    <row r="115" spans="1:16" x14ac:dyDescent="0.2">
      <c r="A115" s="169">
        <v>32</v>
      </c>
      <c r="B115" s="170" t="s">
        <v>29</v>
      </c>
      <c r="C115" s="149">
        <f t="shared" si="50"/>
        <v>4500</v>
      </c>
      <c r="D115" s="149">
        <f>D116</f>
        <v>2500</v>
      </c>
      <c r="E115" s="149">
        <f t="shared" ref="E115:J115" si="53">E116+E118+E121</f>
        <v>0</v>
      </c>
      <c r="F115" s="149"/>
      <c r="G115" s="149">
        <f t="shared" si="53"/>
        <v>0</v>
      </c>
      <c r="H115" s="149">
        <f t="shared" si="53"/>
        <v>2000</v>
      </c>
      <c r="I115" s="149">
        <f t="shared" si="53"/>
        <v>0</v>
      </c>
      <c r="J115" s="149">
        <f t="shared" si="53"/>
        <v>0</v>
      </c>
      <c r="K115" s="149">
        <v>0</v>
      </c>
      <c r="L115" s="149"/>
      <c r="M115" s="149"/>
      <c r="N115" s="149">
        <f>N116</f>
        <v>1872</v>
      </c>
      <c r="O115" s="149"/>
      <c r="P115" s="149">
        <f>P116</f>
        <v>41.6</v>
      </c>
    </row>
    <row r="116" spans="1:16" ht="12.75" customHeight="1" x14ac:dyDescent="0.2">
      <c r="A116" s="150">
        <v>329</v>
      </c>
      <c r="B116" s="184" t="s">
        <v>33</v>
      </c>
      <c r="C116" s="163">
        <f t="shared" si="50"/>
        <v>4500</v>
      </c>
      <c r="D116" s="163">
        <v>2500</v>
      </c>
      <c r="E116" s="163">
        <f t="shared" ref="E116:J116" si="54">SUM(E117:E121)</f>
        <v>0</v>
      </c>
      <c r="F116" s="163"/>
      <c r="G116" s="163">
        <f t="shared" si="54"/>
        <v>0</v>
      </c>
      <c r="H116" s="163">
        <v>2000</v>
      </c>
      <c r="I116" s="163">
        <f t="shared" si="54"/>
        <v>0</v>
      </c>
      <c r="J116" s="163">
        <f t="shared" si="54"/>
        <v>0</v>
      </c>
      <c r="K116" s="163">
        <v>0</v>
      </c>
      <c r="L116" s="163"/>
      <c r="M116" s="163"/>
      <c r="N116" s="163">
        <v>1872</v>
      </c>
      <c r="O116" s="163"/>
      <c r="P116" s="163">
        <f>N116/C116*100</f>
        <v>41.6</v>
      </c>
    </row>
    <row r="117" spans="1:16" x14ac:dyDescent="0.2">
      <c r="A117" s="153"/>
      <c r="B117" s="185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</row>
    <row r="118" spans="1:16" x14ac:dyDescent="0.2">
      <c r="A118" s="260" t="s">
        <v>92</v>
      </c>
      <c r="B118" s="260"/>
      <c r="C118" s="174">
        <f t="shared" si="50"/>
        <v>4650</v>
      </c>
      <c r="D118" s="174">
        <f t="shared" ref="D118:J118" si="55">D119</f>
        <v>4650</v>
      </c>
      <c r="E118" s="174">
        <f t="shared" si="55"/>
        <v>0</v>
      </c>
      <c r="F118" s="174">
        <f t="shared" si="55"/>
        <v>0</v>
      </c>
      <c r="G118" s="174">
        <f t="shared" si="55"/>
        <v>0</v>
      </c>
      <c r="H118" s="174">
        <f t="shared" si="55"/>
        <v>0</v>
      </c>
      <c r="I118" s="174">
        <f t="shared" si="55"/>
        <v>0</v>
      </c>
      <c r="J118" s="174">
        <f t="shared" si="55"/>
        <v>0</v>
      </c>
      <c r="K118" s="174">
        <v>0</v>
      </c>
      <c r="L118" s="174"/>
      <c r="M118" s="174"/>
      <c r="N118" s="174">
        <f>N119</f>
        <v>4650</v>
      </c>
      <c r="O118" s="174"/>
      <c r="P118" s="174">
        <f>P119</f>
        <v>100</v>
      </c>
    </row>
    <row r="119" spans="1:16" x14ac:dyDescent="0.2">
      <c r="A119" s="167">
        <v>3</v>
      </c>
      <c r="B119" s="168" t="s">
        <v>24</v>
      </c>
      <c r="C119" s="162">
        <f t="shared" ref="C119:C126" si="56">SUM(D119:K119)</f>
        <v>4650</v>
      </c>
      <c r="D119" s="162">
        <f t="shared" ref="D119:J119" si="57">D120</f>
        <v>4650</v>
      </c>
      <c r="E119" s="162">
        <f t="shared" si="57"/>
        <v>0</v>
      </c>
      <c r="F119" s="162">
        <f t="shared" si="57"/>
        <v>0</v>
      </c>
      <c r="G119" s="162">
        <f t="shared" si="57"/>
        <v>0</v>
      </c>
      <c r="H119" s="162">
        <f t="shared" si="57"/>
        <v>0</v>
      </c>
      <c r="I119" s="162">
        <f t="shared" si="57"/>
        <v>0</v>
      </c>
      <c r="J119" s="162">
        <f t="shared" si="57"/>
        <v>0</v>
      </c>
      <c r="K119" s="162">
        <v>0</v>
      </c>
      <c r="L119" s="162"/>
      <c r="M119" s="162"/>
      <c r="N119" s="162">
        <f>N120</f>
        <v>4650</v>
      </c>
      <c r="O119" s="162"/>
      <c r="P119" s="162">
        <f>P120</f>
        <v>100</v>
      </c>
    </row>
    <row r="120" spans="1:16" x14ac:dyDescent="0.2">
      <c r="A120" s="169">
        <v>32</v>
      </c>
      <c r="B120" s="170" t="s">
        <v>29</v>
      </c>
      <c r="C120" s="149">
        <f>C121+C123+C126</f>
        <v>4650</v>
      </c>
      <c r="D120" s="149">
        <f>D121+D123+D126</f>
        <v>4650</v>
      </c>
      <c r="E120" s="149">
        <f t="shared" ref="E120:J120" si="58">E121+E123+E126</f>
        <v>0</v>
      </c>
      <c r="F120" s="149">
        <f t="shared" si="58"/>
        <v>0</v>
      </c>
      <c r="G120" s="149">
        <f t="shared" si="58"/>
        <v>0</v>
      </c>
      <c r="H120" s="149">
        <f t="shared" si="58"/>
        <v>0</v>
      </c>
      <c r="I120" s="149">
        <f t="shared" si="58"/>
        <v>0</v>
      </c>
      <c r="J120" s="149">
        <f t="shared" si="58"/>
        <v>0</v>
      </c>
      <c r="K120" s="149">
        <v>0</v>
      </c>
      <c r="L120" s="149"/>
      <c r="M120" s="149"/>
      <c r="N120" s="149">
        <f>N121+N123+N126</f>
        <v>4650</v>
      </c>
      <c r="O120" s="149"/>
      <c r="P120" s="149">
        <f>N120/C120*100</f>
        <v>100</v>
      </c>
    </row>
    <row r="121" spans="1:16" x14ac:dyDescent="0.2">
      <c r="A121" s="171">
        <v>322</v>
      </c>
      <c r="B121" s="172" t="s">
        <v>31</v>
      </c>
      <c r="C121" s="163">
        <f t="shared" si="56"/>
        <v>0</v>
      </c>
      <c r="D121" s="163">
        <f>D122</f>
        <v>0</v>
      </c>
      <c r="E121" s="163">
        <f t="shared" ref="E121:J121" si="59">E122</f>
        <v>0</v>
      </c>
      <c r="F121" s="163">
        <f t="shared" si="59"/>
        <v>0</v>
      </c>
      <c r="G121" s="163">
        <f t="shared" si="59"/>
        <v>0</v>
      </c>
      <c r="H121" s="163">
        <f t="shared" si="59"/>
        <v>0</v>
      </c>
      <c r="I121" s="163">
        <f t="shared" si="59"/>
        <v>0</v>
      </c>
      <c r="J121" s="163">
        <f t="shared" si="59"/>
        <v>0</v>
      </c>
      <c r="K121" s="163">
        <v>0</v>
      </c>
      <c r="L121" s="163"/>
      <c r="M121" s="163"/>
      <c r="N121" s="163"/>
      <c r="O121" s="163"/>
      <c r="P121" s="163"/>
    </row>
    <row r="122" spans="1:16" x14ac:dyDescent="0.2">
      <c r="A122" s="153">
        <v>3221</v>
      </c>
      <c r="B122" s="154" t="s">
        <v>52</v>
      </c>
      <c r="C122" s="152">
        <f t="shared" si="56"/>
        <v>0</v>
      </c>
      <c r="D122" s="152">
        <v>0</v>
      </c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</row>
    <row r="123" spans="1:16" x14ac:dyDescent="0.2">
      <c r="A123" s="171">
        <v>323</v>
      </c>
      <c r="B123" s="172" t="s">
        <v>32</v>
      </c>
      <c r="C123" s="163">
        <f t="shared" si="56"/>
        <v>0</v>
      </c>
      <c r="D123" s="163">
        <f>SUM(D124:D125)</f>
        <v>0</v>
      </c>
      <c r="E123" s="163">
        <f t="shared" ref="E123:J123" si="60">SUM(E124:E125)</f>
        <v>0</v>
      </c>
      <c r="F123" s="163">
        <f t="shared" si="60"/>
        <v>0</v>
      </c>
      <c r="G123" s="163">
        <f t="shared" si="60"/>
        <v>0</v>
      </c>
      <c r="H123" s="163">
        <f t="shared" si="60"/>
        <v>0</v>
      </c>
      <c r="I123" s="163">
        <f t="shared" si="60"/>
        <v>0</v>
      </c>
      <c r="J123" s="163">
        <f t="shared" si="60"/>
        <v>0</v>
      </c>
      <c r="K123" s="163">
        <v>0</v>
      </c>
      <c r="L123" s="163"/>
      <c r="M123" s="163"/>
      <c r="N123" s="163"/>
      <c r="O123" s="163"/>
      <c r="P123" s="163"/>
    </row>
    <row r="124" spans="1:16" x14ac:dyDescent="0.2">
      <c r="A124" s="153">
        <v>3237</v>
      </c>
      <c r="B124" s="154" t="s">
        <v>62</v>
      </c>
      <c r="C124" s="163">
        <f t="shared" si="56"/>
        <v>0</v>
      </c>
      <c r="D124" s="152">
        <v>0</v>
      </c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</row>
    <row r="125" spans="1:16" x14ac:dyDescent="0.2">
      <c r="A125" s="153">
        <v>3239</v>
      </c>
      <c r="B125" s="154" t="s">
        <v>64</v>
      </c>
      <c r="C125" s="152">
        <f t="shared" si="56"/>
        <v>0</v>
      </c>
      <c r="D125" s="152">
        <v>0</v>
      </c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</row>
    <row r="126" spans="1:16" x14ac:dyDescent="0.2">
      <c r="A126" s="150">
        <v>329</v>
      </c>
      <c r="B126" s="184" t="s">
        <v>33</v>
      </c>
      <c r="C126" s="163">
        <f t="shared" si="56"/>
        <v>4650</v>
      </c>
      <c r="D126" s="163">
        <v>4650</v>
      </c>
      <c r="E126" s="163">
        <f t="shared" ref="E126:J126" si="61">E127</f>
        <v>0</v>
      </c>
      <c r="F126" s="163">
        <f t="shared" si="61"/>
        <v>0</v>
      </c>
      <c r="G126" s="163">
        <f t="shared" si="61"/>
        <v>0</v>
      </c>
      <c r="H126" s="163">
        <f t="shared" si="61"/>
        <v>0</v>
      </c>
      <c r="I126" s="163">
        <f t="shared" si="61"/>
        <v>0</v>
      </c>
      <c r="J126" s="163">
        <f t="shared" si="61"/>
        <v>0</v>
      </c>
      <c r="K126" s="163">
        <v>0</v>
      </c>
      <c r="L126" s="163"/>
      <c r="M126" s="163"/>
      <c r="N126" s="163">
        <v>4650</v>
      </c>
      <c r="O126" s="163"/>
      <c r="P126" s="163">
        <f>N126/C126*100</f>
        <v>100</v>
      </c>
    </row>
    <row r="127" spans="1:16" ht="14.25" customHeight="1" x14ac:dyDescent="0.2">
      <c r="A127" s="153"/>
      <c r="B127" s="154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</row>
    <row r="128" spans="1:16" s="183" customFormat="1" ht="11.25" hidden="1" customHeight="1" x14ac:dyDescent="0.2">
      <c r="A128" s="264"/>
      <c r="B128" s="264"/>
      <c r="C128" s="195"/>
      <c r="D128" s="195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</row>
    <row r="129" spans="1:16" s="183" customFormat="1" hidden="1" x14ac:dyDescent="0.2">
      <c r="A129" s="198"/>
      <c r="B129" s="194"/>
      <c r="C129" s="195"/>
      <c r="D129" s="195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</row>
    <row r="130" spans="1:16" s="183" customFormat="1" hidden="1" x14ac:dyDescent="0.2">
      <c r="A130" s="196"/>
      <c r="B130" s="196"/>
      <c r="C130" s="197"/>
      <c r="D130" s="197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</row>
    <row r="131" spans="1:16" s="183" customFormat="1" hidden="1" x14ac:dyDescent="0.2">
      <c r="A131" s="198"/>
      <c r="B131" s="196"/>
      <c r="C131" s="197"/>
      <c r="D131" s="197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</row>
    <row r="132" spans="1:16" s="202" customFormat="1" x14ac:dyDescent="0.2">
      <c r="A132" s="258" t="s">
        <v>123</v>
      </c>
      <c r="B132" s="258"/>
      <c r="C132" s="160">
        <f t="shared" ref="C132:C136" si="62">SUM(D132:K132)</f>
        <v>0</v>
      </c>
      <c r="D132" s="160">
        <f>D135</f>
        <v>0</v>
      </c>
      <c r="E132" s="160">
        <f t="shared" ref="E132:K132" si="63">E135</f>
        <v>0</v>
      </c>
      <c r="F132" s="160">
        <f t="shared" si="63"/>
        <v>0</v>
      </c>
      <c r="G132" s="160">
        <f t="shared" si="63"/>
        <v>0</v>
      </c>
      <c r="H132" s="160"/>
      <c r="I132" s="160">
        <f t="shared" si="63"/>
        <v>0</v>
      </c>
      <c r="J132" s="160">
        <f t="shared" si="63"/>
        <v>0</v>
      </c>
      <c r="K132" s="160">
        <f t="shared" si="63"/>
        <v>0</v>
      </c>
      <c r="L132" s="160"/>
      <c r="M132" s="160"/>
      <c r="N132" s="160"/>
      <c r="O132" s="160"/>
      <c r="P132" s="160"/>
    </row>
    <row r="133" spans="1:16" s="202" customFormat="1" x14ac:dyDescent="0.2">
      <c r="A133" s="167">
        <v>3</v>
      </c>
      <c r="B133" s="168" t="s">
        <v>24</v>
      </c>
      <c r="C133" s="162">
        <f t="shared" si="62"/>
        <v>0</v>
      </c>
      <c r="D133" s="162">
        <f t="shared" ref="D133:J133" si="64">D134</f>
        <v>0</v>
      </c>
      <c r="E133" s="162">
        <f t="shared" si="64"/>
        <v>0</v>
      </c>
      <c r="F133" s="162">
        <f t="shared" si="64"/>
        <v>0</v>
      </c>
      <c r="G133" s="162">
        <f t="shared" si="64"/>
        <v>0</v>
      </c>
      <c r="H133" s="162"/>
      <c r="I133" s="162">
        <f t="shared" si="64"/>
        <v>0</v>
      </c>
      <c r="J133" s="162">
        <f t="shared" si="64"/>
        <v>0</v>
      </c>
      <c r="K133" s="162">
        <v>0</v>
      </c>
      <c r="L133" s="162"/>
      <c r="M133" s="162"/>
      <c r="N133" s="162"/>
      <c r="O133" s="162"/>
      <c r="P133" s="162"/>
    </row>
    <row r="134" spans="1:16" s="202" customFormat="1" x14ac:dyDescent="0.2">
      <c r="A134" s="169">
        <v>32</v>
      </c>
      <c r="B134" s="170" t="s">
        <v>29</v>
      </c>
      <c r="C134" s="149">
        <f t="shared" si="62"/>
        <v>0</v>
      </c>
      <c r="D134" s="149">
        <f>D135</f>
        <v>0</v>
      </c>
      <c r="E134" s="149">
        <f t="shared" ref="E134" si="65">E135+E137+E140</f>
        <v>0</v>
      </c>
      <c r="F134" s="149">
        <v>0</v>
      </c>
      <c r="G134" s="149">
        <f t="shared" ref="G134:J134" si="66">G135+G137+G140</f>
        <v>0</v>
      </c>
      <c r="H134" s="149"/>
      <c r="I134" s="149">
        <f t="shared" si="66"/>
        <v>0</v>
      </c>
      <c r="J134" s="149">
        <f t="shared" si="66"/>
        <v>0</v>
      </c>
      <c r="K134" s="149">
        <v>0</v>
      </c>
      <c r="L134" s="149"/>
      <c r="M134" s="149"/>
      <c r="N134" s="149"/>
      <c r="O134" s="149"/>
      <c r="P134" s="149"/>
    </row>
    <row r="135" spans="1:16" s="202" customFormat="1" ht="12.75" customHeight="1" x14ac:dyDescent="0.2">
      <c r="A135" s="150">
        <v>329</v>
      </c>
      <c r="B135" s="184" t="s">
        <v>33</v>
      </c>
      <c r="C135" s="163">
        <f t="shared" si="62"/>
        <v>0</v>
      </c>
      <c r="D135" s="163">
        <f>D136</f>
        <v>0</v>
      </c>
      <c r="E135" s="163">
        <f t="shared" ref="E135" si="67">SUM(E136:E140)</f>
        <v>0</v>
      </c>
      <c r="F135" s="163">
        <v>0</v>
      </c>
      <c r="G135" s="163">
        <f t="shared" ref="G135:J135" si="68">SUM(G136:G140)</f>
        <v>0</v>
      </c>
      <c r="H135" s="163"/>
      <c r="I135" s="163">
        <f t="shared" si="68"/>
        <v>0</v>
      </c>
      <c r="J135" s="163">
        <f t="shared" si="68"/>
        <v>0</v>
      </c>
      <c r="K135" s="163">
        <v>0</v>
      </c>
      <c r="L135" s="163"/>
      <c r="M135" s="163"/>
      <c r="N135" s="163"/>
      <c r="O135" s="163"/>
      <c r="P135" s="163"/>
    </row>
    <row r="136" spans="1:16" s="202" customFormat="1" x14ac:dyDescent="0.2">
      <c r="A136" s="153">
        <v>3299</v>
      </c>
      <c r="B136" s="185" t="s">
        <v>33</v>
      </c>
      <c r="C136" s="152">
        <f t="shared" si="62"/>
        <v>0</v>
      </c>
      <c r="D136" s="152">
        <v>0</v>
      </c>
      <c r="E136" s="152"/>
      <c r="F136" s="152">
        <v>0</v>
      </c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</row>
    <row r="137" spans="1:16" ht="26.25" customHeight="1" x14ac:dyDescent="0.2">
      <c r="A137" s="256" t="s">
        <v>100</v>
      </c>
      <c r="B137" s="257"/>
      <c r="C137" s="174">
        <f>C138</f>
        <v>268700</v>
      </c>
      <c r="D137" s="174">
        <f t="shared" ref="D137:J137" si="69">D138</f>
        <v>0</v>
      </c>
      <c r="E137" s="174">
        <f t="shared" si="69"/>
        <v>0</v>
      </c>
      <c r="F137" s="174">
        <f t="shared" si="69"/>
        <v>0</v>
      </c>
      <c r="G137" s="174">
        <f t="shared" si="69"/>
        <v>0</v>
      </c>
      <c r="H137" s="174">
        <f t="shared" si="69"/>
        <v>268700</v>
      </c>
      <c r="I137" s="174">
        <f>I138</f>
        <v>0</v>
      </c>
      <c r="J137" s="174">
        <f t="shared" si="69"/>
        <v>0</v>
      </c>
      <c r="K137" s="174">
        <v>0</v>
      </c>
      <c r="L137" s="174"/>
      <c r="M137" s="174"/>
      <c r="N137" s="174">
        <f>N138</f>
        <v>268140</v>
      </c>
      <c r="O137" s="174"/>
      <c r="P137" s="174">
        <f>P138</f>
        <v>99.79158913286193</v>
      </c>
    </row>
    <row r="138" spans="1:16" ht="12.75" customHeight="1" x14ac:dyDescent="0.2">
      <c r="A138" s="167">
        <v>3</v>
      </c>
      <c r="B138" s="168" t="s">
        <v>24</v>
      </c>
      <c r="C138" s="162">
        <f>C139+C147</f>
        <v>268700</v>
      </c>
      <c r="D138" s="162">
        <f t="shared" ref="D138:J138" si="70">D139+D147</f>
        <v>0</v>
      </c>
      <c r="E138" s="162">
        <f t="shared" si="70"/>
        <v>0</v>
      </c>
      <c r="F138" s="162">
        <f t="shared" si="70"/>
        <v>0</v>
      </c>
      <c r="G138" s="162">
        <f t="shared" si="70"/>
        <v>0</v>
      </c>
      <c r="H138" s="162">
        <f t="shared" si="70"/>
        <v>268700</v>
      </c>
      <c r="I138" s="162">
        <f t="shared" si="70"/>
        <v>0</v>
      </c>
      <c r="J138" s="162">
        <f t="shared" si="70"/>
        <v>0</v>
      </c>
      <c r="K138" s="162">
        <v>0</v>
      </c>
      <c r="L138" s="149"/>
      <c r="M138" s="162">
        <v>0</v>
      </c>
      <c r="N138" s="162">
        <f>N139+N147</f>
        <v>268140</v>
      </c>
      <c r="O138" s="149"/>
      <c r="P138" s="162">
        <f>N138/C138*100</f>
        <v>99.79158913286193</v>
      </c>
    </row>
    <row r="139" spans="1:16" ht="12.75" customHeight="1" x14ac:dyDescent="0.2">
      <c r="A139" s="147">
        <v>31</v>
      </c>
      <c r="B139" s="148" t="s">
        <v>25</v>
      </c>
      <c r="C139" s="149">
        <f>C140+C142+C144</f>
        <v>260700</v>
      </c>
      <c r="D139" s="149">
        <f t="shared" ref="D139:I139" si="71">D140+D144</f>
        <v>0</v>
      </c>
      <c r="E139" s="149">
        <f t="shared" si="71"/>
        <v>0</v>
      </c>
      <c r="F139" s="149">
        <f t="shared" si="71"/>
        <v>0</v>
      </c>
      <c r="G139" s="149">
        <f t="shared" si="71"/>
        <v>0</v>
      </c>
      <c r="H139" s="149">
        <f>H140+H142+H144</f>
        <v>260700</v>
      </c>
      <c r="I139" s="149">
        <f t="shared" si="71"/>
        <v>0</v>
      </c>
      <c r="J139" s="149">
        <f>J140+J144</f>
        <v>0</v>
      </c>
      <c r="K139" s="149">
        <v>0</v>
      </c>
      <c r="L139" s="149"/>
      <c r="M139" s="149"/>
      <c r="N139" s="149">
        <f>N140+N142+N144</f>
        <v>260174</v>
      </c>
      <c r="O139" s="149"/>
      <c r="P139" s="149">
        <f>P140</f>
        <v>99.923373493975902</v>
      </c>
    </row>
    <row r="140" spans="1:16" ht="12.75" customHeight="1" x14ac:dyDescent="0.2">
      <c r="A140" s="150">
        <v>311</v>
      </c>
      <c r="B140" s="151" t="s">
        <v>26</v>
      </c>
      <c r="C140" s="152">
        <f t="shared" ref="C140" si="72">SUM(D140:K140)</f>
        <v>207500</v>
      </c>
      <c r="D140" s="163">
        <f t="shared" ref="D140:J140" si="73">D141</f>
        <v>0</v>
      </c>
      <c r="E140" s="163">
        <f t="shared" si="73"/>
        <v>0</v>
      </c>
      <c r="F140" s="163">
        <f t="shared" si="73"/>
        <v>0</v>
      </c>
      <c r="G140" s="163">
        <f t="shared" si="73"/>
        <v>0</v>
      </c>
      <c r="H140" s="163">
        <v>207500</v>
      </c>
      <c r="I140" s="163">
        <f t="shared" si="73"/>
        <v>0</v>
      </c>
      <c r="J140" s="163">
        <f t="shared" si="73"/>
        <v>0</v>
      </c>
      <c r="K140" s="163">
        <v>0</v>
      </c>
      <c r="L140" s="163"/>
      <c r="M140" s="163"/>
      <c r="N140" s="163">
        <v>207341</v>
      </c>
      <c r="O140" s="163"/>
      <c r="P140" s="163">
        <f>N140/C140*100</f>
        <v>99.923373493975902</v>
      </c>
    </row>
    <row r="141" spans="1:16" ht="12.75" customHeight="1" x14ac:dyDescent="0.2">
      <c r="A141" s="153"/>
      <c r="B141" s="154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</row>
    <row r="142" spans="1:16" ht="12.75" customHeight="1" x14ac:dyDescent="0.2">
      <c r="A142" s="150">
        <v>312</v>
      </c>
      <c r="B142" s="151" t="s">
        <v>27</v>
      </c>
      <c r="C142" s="152">
        <f t="shared" ref="C142" si="74">SUM(D142:K142)</f>
        <v>18800</v>
      </c>
      <c r="D142" s="152"/>
      <c r="E142" s="152"/>
      <c r="F142" s="152"/>
      <c r="G142" s="152"/>
      <c r="H142" s="163">
        <v>18800</v>
      </c>
      <c r="I142" s="152"/>
      <c r="J142" s="152"/>
      <c r="K142" s="152"/>
      <c r="L142" s="163"/>
      <c r="M142" s="163"/>
      <c r="N142" s="152">
        <v>18799</v>
      </c>
      <c r="O142" s="163"/>
      <c r="P142" s="163">
        <f>N142/C142*100</f>
        <v>99.994680851063833</v>
      </c>
    </row>
    <row r="143" spans="1:16" ht="12.75" customHeight="1" x14ac:dyDescent="0.2">
      <c r="A143" s="153"/>
      <c r="B143" s="154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</row>
    <row r="144" spans="1:16" ht="12.75" customHeight="1" x14ac:dyDescent="0.2">
      <c r="A144" s="150">
        <v>313</v>
      </c>
      <c r="B144" s="151" t="s">
        <v>28</v>
      </c>
      <c r="C144" s="152">
        <f t="shared" ref="C144" si="75">SUM(D144:K144)</f>
        <v>34400</v>
      </c>
      <c r="D144" s="163">
        <f t="shared" ref="D144:I144" si="76">SUM(D145:D146)</f>
        <v>0</v>
      </c>
      <c r="E144" s="163">
        <f t="shared" si="76"/>
        <v>0</v>
      </c>
      <c r="F144" s="163">
        <f t="shared" si="76"/>
        <v>0</v>
      </c>
      <c r="G144" s="163">
        <f t="shared" si="76"/>
        <v>0</v>
      </c>
      <c r="H144" s="163">
        <v>34400</v>
      </c>
      <c r="I144" s="163">
        <f t="shared" si="76"/>
        <v>0</v>
      </c>
      <c r="J144" s="163">
        <f>SUM(J145:J146)</f>
        <v>0</v>
      </c>
      <c r="K144" s="163">
        <v>0</v>
      </c>
      <c r="L144" s="163"/>
      <c r="M144" s="163"/>
      <c r="N144" s="163">
        <v>34034</v>
      </c>
      <c r="O144" s="163"/>
      <c r="P144" s="163">
        <f>N144/C144*100</f>
        <v>98.936046511627907</v>
      </c>
    </row>
    <row r="145" spans="1:16" ht="12.75" customHeight="1" x14ac:dyDescent="0.2">
      <c r="A145" s="153"/>
      <c r="B145" s="154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</row>
    <row r="146" spans="1:16" ht="12.75" customHeight="1" x14ac:dyDescent="0.2">
      <c r="A146" s="153"/>
      <c r="B146" s="154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</row>
    <row r="147" spans="1:16" ht="12.75" customHeight="1" x14ac:dyDescent="0.2">
      <c r="A147" s="147">
        <v>32</v>
      </c>
      <c r="B147" s="148" t="s">
        <v>29</v>
      </c>
      <c r="C147" s="149">
        <f>C148</f>
        <v>8000</v>
      </c>
      <c r="D147" s="149">
        <f t="shared" ref="D147:J147" si="77">D148</f>
        <v>0</v>
      </c>
      <c r="E147" s="149">
        <f t="shared" si="77"/>
        <v>0</v>
      </c>
      <c r="F147" s="149">
        <f t="shared" si="77"/>
        <v>0</v>
      </c>
      <c r="G147" s="149">
        <f t="shared" si="77"/>
        <v>0</v>
      </c>
      <c r="H147" s="149">
        <f t="shared" si="77"/>
        <v>8000</v>
      </c>
      <c r="I147" s="149">
        <f t="shared" si="77"/>
        <v>0</v>
      </c>
      <c r="J147" s="149">
        <f t="shared" si="77"/>
        <v>0</v>
      </c>
      <c r="K147" s="149">
        <v>0</v>
      </c>
      <c r="L147" s="149"/>
      <c r="M147" s="149"/>
      <c r="N147" s="149">
        <f>N148</f>
        <v>7966</v>
      </c>
      <c r="O147" s="149"/>
      <c r="P147" s="149">
        <f>P148</f>
        <v>99.575000000000003</v>
      </c>
    </row>
    <row r="148" spans="1:16" ht="12.75" customHeight="1" x14ac:dyDescent="0.2">
      <c r="A148" s="150">
        <v>321</v>
      </c>
      <c r="B148" s="151" t="s">
        <v>30</v>
      </c>
      <c r="C148" s="152">
        <f t="shared" ref="C148" si="78">SUM(D148:K148)</f>
        <v>8000</v>
      </c>
      <c r="D148" s="163">
        <f t="shared" ref="D148:J148" si="79">D149</f>
        <v>0</v>
      </c>
      <c r="E148" s="163">
        <f t="shared" si="79"/>
        <v>0</v>
      </c>
      <c r="F148" s="163">
        <f t="shared" si="79"/>
        <v>0</v>
      </c>
      <c r="G148" s="163">
        <f t="shared" si="79"/>
        <v>0</v>
      </c>
      <c r="H148" s="163">
        <v>8000</v>
      </c>
      <c r="I148" s="163">
        <f t="shared" si="79"/>
        <v>0</v>
      </c>
      <c r="J148" s="163">
        <f t="shared" si="79"/>
        <v>0</v>
      </c>
      <c r="K148" s="163">
        <v>0</v>
      </c>
      <c r="L148" s="163"/>
      <c r="M148" s="163"/>
      <c r="N148" s="163">
        <v>7966</v>
      </c>
      <c r="O148" s="163"/>
      <c r="P148" s="163">
        <f>N148/C148*100</f>
        <v>99.575000000000003</v>
      </c>
    </row>
    <row r="149" spans="1:16" ht="12.75" customHeight="1" x14ac:dyDescent="0.2">
      <c r="A149" s="153"/>
      <c r="B149" s="154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</row>
    <row r="150" spans="1:16" s="217" customFormat="1" ht="17.25" customHeight="1" x14ac:dyDescent="0.2">
      <c r="A150" s="265" t="s">
        <v>127</v>
      </c>
      <c r="B150" s="266"/>
      <c r="C150" s="174">
        <f>C151</f>
        <v>0</v>
      </c>
      <c r="D150" s="174">
        <f t="shared" ref="D150" si="80">D151</f>
        <v>0</v>
      </c>
      <c r="E150" s="203"/>
      <c r="F150" s="203"/>
      <c r="G150" s="174">
        <f t="shared" ref="G150" si="81">G151</f>
        <v>0</v>
      </c>
      <c r="H150" s="203"/>
      <c r="I150" s="203"/>
      <c r="J150" s="203"/>
      <c r="K150" s="203"/>
      <c r="L150" s="203"/>
      <c r="M150" s="203"/>
      <c r="N150" s="203"/>
      <c r="O150" s="203"/>
      <c r="P150" s="203"/>
    </row>
    <row r="151" spans="1:16" s="217" customFormat="1" ht="17.25" customHeight="1" x14ac:dyDescent="0.2">
      <c r="A151" s="161">
        <v>3</v>
      </c>
      <c r="B151" s="219" t="s">
        <v>81</v>
      </c>
      <c r="C151" s="162">
        <f>C152</f>
        <v>0</v>
      </c>
      <c r="D151" s="162">
        <f t="shared" ref="D151" si="82">D152+D160</f>
        <v>0</v>
      </c>
      <c r="E151" s="213"/>
      <c r="F151" s="213"/>
      <c r="G151" s="162">
        <f t="shared" ref="G151" si="83">G152+G160</f>
        <v>0</v>
      </c>
      <c r="H151" s="213"/>
      <c r="I151" s="213"/>
      <c r="J151" s="213"/>
      <c r="K151" s="213"/>
      <c r="L151" s="213"/>
      <c r="M151" s="213"/>
      <c r="N151" s="213"/>
      <c r="O151" s="213"/>
      <c r="P151" s="213"/>
    </row>
    <row r="152" spans="1:16" s="217" customFormat="1" ht="17.25" customHeight="1" x14ac:dyDescent="0.2">
      <c r="A152" s="148">
        <v>32</v>
      </c>
      <c r="B152" s="218" t="s">
        <v>128</v>
      </c>
      <c r="C152" s="149">
        <f>C153</f>
        <v>0</v>
      </c>
      <c r="D152" s="149">
        <f t="shared" ref="D152" si="84">D153</f>
        <v>0</v>
      </c>
      <c r="E152" s="207"/>
      <c r="F152" s="207"/>
      <c r="G152" s="149">
        <f t="shared" ref="G152" si="85">G153</f>
        <v>0</v>
      </c>
      <c r="H152" s="207"/>
      <c r="I152" s="207"/>
      <c r="J152" s="207"/>
      <c r="K152" s="207"/>
      <c r="L152" s="207"/>
      <c r="M152" s="207"/>
      <c r="N152" s="207"/>
      <c r="O152" s="207"/>
      <c r="P152" s="207"/>
    </row>
    <row r="153" spans="1:16" s="217" customFormat="1" ht="17.25" customHeight="1" x14ac:dyDescent="0.2">
      <c r="A153" s="151">
        <v>329</v>
      </c>
      <c r="B153" s="184" t="s">
        <v>128</v>
      </c>
      <c r="C153" s="163">
        <f>C154</f>
        <v>0</v>
      </c>
      <c r="D153" s="152"/>
      <c r="E153" s="152"/>
      <c r="F153" s="152"/>
      <c r="G153" s="152">
        <v>0</v>
      </c>
      <c r="H153" s="152"/>
      <c r="I153" s="152"/>
      <c r="J153" s="152"/>
      <c r="K153" s="152"/>
      <c r="L153" s="152"/>
      <c r="M153" s="152"/>
      <c r="N153" s="152"/>
      <c r="O153" s="152"/>
      <c r="P153" s="152"/>
    </row>
    <row r="154" spans="1:16" s="217" customFormat="1" ht="12.75" customHeight="1" x14ac:dyDescent="0.2">
      <c r="A154" s="154"/>
      <c r="B154" s="185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</row>
    <row r="155" spans="1:16" s="217" customFormat="1" ht="12.75" hidden="1" customHeight="1" x14ac:dyDescent="0.2">
      <c r="A155" s="209"/>
      <c r="B155" s="210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</row>
    <row r="156" spans="1:16" s="217" customFormat="1" ht="12.75" hidden="1" customHeight="1" x14ac:dyDescent="0.2">
      <c r="A156" s="209"/>
      <c r="B156" s="210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</row>
    <row r="157" spans="1:16" ht="26.25" customHeight="1" x14ac:dyDescent="0.2">
      <c r="A157" s="256" t="s">
        <v>105</v>
      </c>
      <c r="B157" s="257"/>
      <c r="C157" s="174">
        <f>C158</f>
        <v>95000</v>
      </c>
      <c r="D157" s="174">
        <f t="shared" ref="D157:J157" si="86">D158</f>
        <v>0</v>
      </c>
      <c r="E157" s="174">
        <f t="shared" si="86"/>
        <v>0</v>
      </c>
      <c r="F157" s="174">
        <f t="shared" si="86"/>
        <v>0</v>
      </c>
      <c r="G157" s="174">
        <f t="shared" si="86"/>
        <v>0</v>
      </c>
      <c r="H157" s="174">
        <f t="shared" si="86"/>
        <v>0</v>
      </c>
      <c r="I157" s="174">
        <f>I158</f>
        <v>0</v>
      </c>
      <c r="J157" s="174">
        <f t="shared" si="86"/>
        <v>95000</v>
      </c>
      <c r="K157" s="174">
        <v>0</v>
      </c>
      <c r="L157" s="174"/>
      <c r="M157" s="174"/>
      <c r="N157" s="174">
        <f>N158</f>
        <v>90526</v>
      </c>
      <c r="O157" s="174"/>
      <c r="P157" s="174">
        <f>P158</f>
        <v>90.377894736842109</v>
      </c>
    </row>
    <row r="158" spans="1:16" ht="12.75" customHeight="1" x14ac:dyDescent="0.2">
      <c r="A158" s="167">
        <v>3</v>
      </c>
      <c r="B158" s="168" t="s">
        <v>24</v>
      </c>
      <c r="C158" s="162">
        <f>C159</f>
        <v>95000</v>
      </c>
      <c r="D158" s="162">
        <f t="shared" ref="D158:J158" si="87">D159+D166</f>
        <v>0</v>
      </c>
      <c r="E158" s="162">
        <f t="shared" si="87"/>
        <v>0</v>
      </c>
      <c r="F158" s="162">
        <f t="shared" si="87"/>
        <v>0</v>
      </c>
      <c r="G158" s="162">
        <f t="shared" si="87"/>
        <v>0</v>
      </c>
      <c r="H158" s="162">
        <f t="shared" si="87"/>
        <v>0</v>
      </c>
      <c r="I158" s="162">
        <f t="shared" si="87"/>
        <v>0</v>
      </c>
      <c r="J158" s="162">
        <f t="shared" si="87"/>
        <v>95000</v>
      </c>
      <c r="K158" s="162">
        <v>0</v>
      </c>
      <c r="L158" s="162"/>
      <c r="M158" s="162"/>
      <c r="N158" s="162">
        <f>N159+N161</f>
        <v>90526</v>
      </c>
      <c r="O158" s="162"/>
      <c r="P158" s="162">
        <f>P159</f>
        <v>90.377894736842109</v>
      </c>
    </row>
    <row r="159" spans="1:16" ht="12.75" customHeight="1" x14ac:dyDescent="0.2">
      <c r="A159" s="147">
        <v>32</v>
      </c>
      <c r="B159" s="170" t="s">
        <v>29</v>
      </c>
      <c r="C159" s="149">
        <f>C160</f>
        <v>95000</v>
      </c>
      <c r="D159" s="149"/>
      <c r="E159" s="149"/>
      <c r="F159" s="149">
        <f t="shared" ref="F159:I159" si="88">F161+F163</f>
        <v>0</v>
      </c>
      <c r="G159" s="149">
        <f t="shared" si="88"/>
        <v>0</v>
      </c>
      <c r="H159" s="149">
        <f t="shared" si="88"/>
        <v>0</v>
      </c>
      <c r="I159" s="149">
        <f t="shared" si="88"/>
        <v>0</v>
      </c>
      <c r="J159" s="149">
        <f>J160</f>
        <v>95000</v>
      </c>
      <c r="K159" s="149">
        <v>0</v>
      </c>
      <c r="L159" s="149"/>
      <c r="M159" s="149"/>
      <c r="N159" s="149">
        <f>N160</f>
        <v>85859</v>
      </c>
      <c r="O159" s="149"/>
      <c r="P159" s="149">
        <f>P160</f>
        <v>90.377894736842109</v>
      </c>
    </row>
    <row r="160" spans="1:16" s="183" customFormat="1" ht="12.75" customHeight="1" x14ac:dyDescent="0.2">
      <c r="A160" s="180">
        <v>311</v>
      </c>
      <c r="B160" s="181" t="s">
        <v>65</v>
      </c>
      <c r="C160" s="182">
        <f>SUM(D160:K160)</f>
        <v>95000</v>
      </c>
      <c r="D160" s="182"/>
      <c r="E160" s="182"/>
      <c r="F160" s="182"/>
      <c r="G160" s="182"/>
      <c r="H160" s="182"/>
      <c r="I160" s="182"/>
      <c r="J160" s="182">
        <v>95000</v>
      </c>
      <c r="K160" s="182"/>
      <c r="L160" s="182"/>
      <c r="M160" s="182"/>
      <c r="N160" s="182">
        <v>85859</v>
      </c>
      <c r="O160" s="182"/>
      <c r="P160" s="182">
        <f>N160/C160*100</f>
        <v>90.377894736842109</v>
      </c>
    </row>
    <row r="161" spans="1:30" ht="12.75" customHeight="1" x14ac:dyDescent="0.2">
      <c r="A161" s="153">
        <v>321</v>
      </c>
      <c r="B161" s="179"/>
      <c r="C161" s="186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>
        <v>4667</v>
      </c>
      <c r="O161" s="152"/>
      <c r="P161" s="152"/>
    </row>
    <row r="162" spans="1:30" x14ac:dyDescent="0.2">
      <c r="A162" s="260" t="s">
        <v>109</v>
      </c>
      <c r="B162" s="260"/>
      <c r="C162" s="174">
        <f>C163</f>
        <v>460410</v>
      </c>
      <c r="D162" s="174">
        <f>D163</f>
        <v>50000</v>
      </c>
      <c r="E162" s="174">
        <f t="shared" ref="D162:J163" si="89">E163</f>
        <v>0</v>
      </c>
      <c r="F162" s="174">
        <f t="shared" si="89"/>
        <v>0</v>
      </c>
      <c r="G162" s="174">
        <f t="shared" si="89"/>
        <v>0</v>
      </c>
      <c r="H162" s="174">
        <f t="shared" si="89"/>
        <v>0</v>
      </c>
      <c r="I162" s="174">
        <f t="shared" si="89"/>
        <v>0</v>
      </c>
      <c r="J162" s="174">
        <f t="shared" si="89"/>
        <v>0</v>
      </c>
      <c r="K162" s="174">
        <f>K163</f>
        <v>410410</v>
      </c>
      <c r="L162" s="174"/>
      <c r="M162" s="174"/>
      <c r="N162" s="174">
        <f>N163</f>
        <v>463668</v>
      </c>
      <c r="O162" s="174"/>
      <c r="P162" s="174">
        <f>N162/C162*100</f>
        <v>100.70763015573077</v>
      </c>
    </row>
    <row r="163" spans="1:30" x14ac:dyDescent="0.2">
      <c r="A163" s="167">
        <v>3</v>
      </c>
      <c r="B163" s="168" t="s">
        <v>24</v>
      </c>
      <c r="C163" s="162">
        <f>C164</f>
        <v>460410</v>
      </c>
      <c r="D163" s="162">
        <f t="shared" si="89"/>
        <v>50000</v>
      </c>
      <c r="E163" s="162">
        <f t="shared" si="89"/>
        <v>0</v>
      </c>
      <c r="F163" s="162">
        <f t="shared" si="89"/>
        <v>0</v>
      </c>
      <c r="G163" s="162">
        <f t="shared" si="89"/>
        <v>0</v>
      </c>
      <c r="H163" s="162">
        <f t="shared" si="89"/>
        <v>0</v>
      </c>
      <c r="I163" s="162">
        <f t="shared" si="89"/>
        <v>0</v>
      </c>
      <c r="J163" s="162">
        <f t="shared" si="89"/>
        <v>0</v>
      </c>
      <c r="K163" s="162">
        <f>K164</f>
        <v>410410</v>
      </c>
      <c r="L163" s="162"/>
      <c r="M163" s="162"/>
      <c r="N163" s="162">
        <f>N164+N173</f>
        <v>463668</v>
      </c>
      <c r="O163" s="162"/>
      <c r="P163" s="162"/>
    </row>
    <row r="164" spans="1:30" x14ac:dyDescent="0.2">
      <c r="A164" s="169">
        <v>32</v>
      </c>
      <c r="B164" s="170" t="s">
        <v>29</v>
      </c>
      <c r="C164" s="149">
        <f>SUM(D164:K164)</f>
        <v>460410</v>
      </c>
      <c r="D164" s="149">
        <f>D165+D171</f>
        <v>50000</v>
      </c>
      <c r="E164" s="149"/>
      <c r="F164" s="149"/>
      <c r="G164" s="149"/>
      <c r="H164" s="149"/>
      <c r="I164" s="149"/>
      <c r="J164" s="149">
        <f>J165+J171+J197</f>
        <v>0</v>
      </c>
      <c r="K164" s="149">
        <f>K165+K171+K167+K169+K173</f>
        <v>410410</v>
      </c>
      <c r="L164" s="149"/>
      <c r="M164" s="149"/>
      <c r="N164" s="149">
        <f>N165+N167+N169+N171</f>
        <v>462119</v>
      </c>
      <c r="O164" s="149"/>
      <c r="P164" s="149">
        <f>N164/C164*100</f>
        <v>100.37119089507178</v>
      </c>
    </row>
    <row r="165" spans="1:30" ht="12.75" customHeight="1" x14ac:dyDescent="0.2">
      <c r="A165" s="150">
        <v>321</v>
      </c>
      <c r="B165" s="151" t="s">
        <v>30</v>
      </c>
      <c r="C165" s="182">
        <f>SUM(D165:K165)</f>
        <v>358250</v>
      </c>
      <c r="D165" s="163">
        <v>0</v>
      </c>
      <c r="E165" s="163">
        <f t="shared" ref="E165:J165" si="90">E166+E171+E172</f>
        <v>0</v>
      </c>
      <c r="F165" s="163">
        <f t="shared" si="90"/>
        <v>0</v>
      </c>
      <c r="G165" s="163">
        <f t="shared" si="90"/>
        <v>0</v>
      </c>
      <c r="H165" s="163">
        <f t="shared" si="90"/>
        <v>0</v>
      </c>
      <c r="I165" s="163">
        <f t="shared" si="90"/>
        <v>0</v>
      </c>
      <c r="J165" s="163">
        <f t="shared" si="90"/>
        <v>0</v>
      </c>
      <c r="K165" s="163">
        <v>358250</v>
      </c>
      <c r="L165" s="163"/>
      <c r="M165" s="163"/>
      <c r="N165" s="163">
        <v>358238</v>
      </c>
      <c r="O165" s="163"/>
      <c r="P165" s="163">
        <f>K165/C165*100</f>
        <v>100</v>
      </c>
    </row>
    <row r="166" spans="1:30" ht="12.75" customHeight="1" x14ac:dyDescent="0.2">
      <c r="A166" s="153"/>
      <c r="B166" s="154"/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</row>
    <row r="167" spans="1:30" s="12" customFormat="1" ht="12.75" customHeight="1" x14ac:dyDescent="0.2">
      <c r="A167" s="150">
        <v>322</v>
      </c>
      <c r="B167" s="172" t="s">
        <v>31</v>
      </c>
      <c r="C167" s="163">
        <f t="shared" ref="C167:C169" si="91">SUM(D167:K167)</f>
        <v>3510</v>
      </c>
      <c r="D167" s="163"/>
      <c r="E167" s="163"/>
      <c r="F167" s="163"/>
      <c r="G167" s="163"/>
      <c r="H167" s="163"/>
      <c r="I167" s="163"/>
      <c r="J167" s="163"/>
      <c r="K167" s="163">
        <v>3510</v>
      </c>
      <c r="L167" s="163"/>
      <c r="M167" s="163"/>
      <c r="N167" s="163">
        <v>3509</v>
      </c>
      <c r="O167" s="163"/>
      <c r="P167" s="163">
        <f>K167/C167*100</f>
        <v>100</v>
      </c>
    </row>
    <row r="168" spans="1:30" s="208" customFormat="1" ht="12.75" customHeight="1" x14ac:dyDescent="0.2">
      <c r="A168" s="153"/>
      <c r="B168" s="154"/>
      <c r="C168" s="152"/>
      <c r="D168" s="152"/>
      <c r="E168" s="152"/>
      <c r="F168" s="152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</row>
    <row r="169" spans="1:30" s="12" customFormat="1" ht="12.75" customHeight="1" x14ac:dyDescent="0.2">
      <c r="A169" s="150">
        <v>323</v>
      </c>
      <c r="B169" s="172" t="s">
        <v>32</v>
      </c>
      <c r="C169" s="163">
        <f t="shared" si="91"/>
        <v>5100</v>
      </c>
      <c r="D169" s="163"/>
      <c r="E169" s="163"/>
      <c r="F169" s="163"/>
      <c r="G169" s="163"/>
      <c r="H169" s="163"/>
      <c r="I169" s="163"/>
      <c r="J169" s="163"/>
      <c r="K169" s="163">
        <v>5100</v>
      </c>
      <c r="L169" s="163"/>
      <c r="M169" s="163"/>
      <c r="N169" s="163">
        <v>5136</v>
      </c>
      <c r="O169" s="163"/>
      <c r="P169" s="163">
        <f>K169/C169*100</f>
        <v>100</v>
      </c>
    </row>
    <row r="170" spans="1:30" s="208" customFormat="1" ht="12.75" customHeight="1" x14ac:dyDescent="0.2">
      <c r="A170" s="153"/>
      <c r="B170" s="154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</row>
    <row r="171" spans="1:30" ht="26.25" customHeight="1" x14ac:dyDescent="0.2">
      <c r="A171" s="150">
        <v>329</v>
      </c>
      <c r="B171" s="151" t="s">
        <v>33</v>
      </c>
      <c r="C171" s="182">
        <f>SUM(D171:K171)</f>
        <v>92000</v>
      </c>
      <c r="D171" s="163">
        <v>50000</v>
      </c>
      <c r="E171" s="163"/>
      <c r="F171" s="163"/>
      <c r="G171" s="163"/>
      <c r="H171" s="163"/>
      <c r="I171" s="163"/>
      <c r="J171" s="163">
        <f t="shared" ref="J171" si="92">SUM(J172:J199)</f>
        <v>0</v>
      </c>
      <c r="K171" s="163">
        <v>42000</v>
      </c>
      <c r="L171" s="163"/>
      <c r="M171" s="163"/>
      <c r="N171" s="163">
        <v>95236</v>
      </c>
      <c r="O171" s="163"/>
      <c r="P171" s="163">
        <f>N171/C171*100</f>
        <v>103.51739130434783</v>
      </c>
    </row>
    <row r="172" spans="1:30" ht="12.75" customHeight="1" x14ac:dyDescent="0.2">
      <c r="A172" s="153"/>
      <c r="B172" s="154"/>
      <c r="C172" s="18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</row>
    <row r="173" spans="1:30" s="12" customFormat="1" ht="12.75" customHeight="1" x14ac:dyDescent="0.2">
      <c r="A173" s="223">
        <v>382</v>
      </c>
      <c r="B173" s="224" t="s">
        <v>124</v>
      </c>
      <c r="C173" s="182">
        <f t="shared" ref="C173:C185" si="93">SUM(D173:K173)</f>
        <v>1550</v>
      </c>
      <c r="D173" s="163">
        <v>0</v>
      </c>
      <c r="E173" s="163"/>
      <c r="F173" s="163"/>
      <c r="G173" s="163"/>
      <c r="H173" s="163"/>
      <c r="I173" s="163"/>
      <c r="J173" s="163"/>
      <c r="K173" s="163">
        <v>1550</v>
      </c>
      <c r="L173" s="163"/>
      <c r="M173" s="163"/>
      <c r="N173" s="163">
        <v>1549</v>
      </c>
      <c r="O173" s="163"/>
      <c r="P173" s="163">
        <f>K173/C173*100</f>
        <v>100</v>
      </c>
    </row>
    <row r="174" spans="1:30" s="208" customFormat="1" ht="12.75" customHeight="1" x14ac:dyDescent="0.2">
      <c r="A174" s="209"/>
      <c r="B174" s="210"/>
      <c r="C174" s="18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</row>
    <row r="175" spans="1:30" s="211" customFormat="1" ht="54" customHeight="1" x14ac:dyDescent="0.25">
      <c r="A175" s="272" t="s">
        <v>125</v>
      </c>
      <c r="B175" s="273"/>
      <c r="C175" s="174">
        <f>C176</f>
        <v>9940</v>
      </c>
      <c r="D175" s="174">
        <f>D176</f>
        <v>9940</v>
      </c>
      <c r="E175" s="203"/>
      <c r="F175" s="203"/>
      <c r="G175" s="203"/>
      <c r="H175" s="203"/>
      <c r="I175" s="203"/>
      <c r="J175" s="203"/>
      <c r="K175" s="203"/>
      <c r="L175" s="203"/>
      <c r="M175" s="203"/>
      <c r="N175" s="203">
        <f>N176</f>
        <v>9933</v>
      </c>
      <c r="O175" s="203"/>
      <c r="P175" s="203">
        <f>P176</f>
        <v>99.929577464788736</v>
      </c>
    </row>
    <row r="176" spans="1:30" s="215" customFormat="1" ht="12.75" customHeight="1" x14ac:dyDescent="0.2">
      <c r="A176" s="167">
        <v>3</v>
      </c>
      <c r="B176" s="168" t="s">
        <v>24</v>
      </c>
      <c r="C176" s="162">
        <f>SUM(D176:K176)</f>
        <v>9940</v>
      </c>
      <c r="D176" s="162">
        <f t="shared" ref="D176" si="94">D177</f>
        <v>9940</v>
      </c>
      <c r="E176" s="204"/>
      <c r="F176" s="204"/>
      <c r="G176" s="204"/>
      <c r="H176" s="204"/>
      <c r="I176" s="204"/>
      <c r="J176" s="204"/>
      <c r="K176" s="204"/>
      <c r="L176" s="204"/>
      <c r="M176" s="204"/>
      <c r="N176" s="204">
        <f>N177+N185</f>
        <v>9933</v>
      </c>
      <c r="O176" s="204"/>
      <c r="P176" s="204">
        <f>N176/C176*100</f>
        <v>99.929577464788736</v>
      </c>
      <c r="Q176" s="183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183"/>
    </row>
    <row r="177" spans="1:30" s="214" customFormat="1" ht="12.75" customHeight="1" x14ac:dyDescent="0.2">
      <c r="A177" s="169">
        <v>31</v>
      </c>
      <c r="B177" s="170" t="s">
        <v>29</v>
      </c>
      <c r="C177" s="149">
        <f>C178+C180+C182</f>
        <v>7890</v>
      </c>
      <c r="D177" s="213">
        <f>D178+D180+D182+D185</f>
        <v>9940</v>
      </c>
      <c r="E177" s="213"/>
      <c r="F177" s="213"/>
      <c r="G177" s="213"/>
      <c r="H177" s="213"/>
      <c r="I177" s="213"/>
      <c r="J177" s="213"/>
      <c r="K177" s="213"/>
      <c r="L177" s="213"/>
      <c r="M177" s="213"/>
      <c r="N177" s="149">
        <f>N178+N180+N182</f>
        <v>7885</v>
      </c>
      <c r="O177" s="213"/>
      <c r="P177" s="213">
        <f>N177/C177*100</f>
        <v>99.93662864385297</v>
      </c>
      <c r="Q177" s="183"/>
      <c r="R177" s="183"/>
      <c r="S177" s="183"/>
      <c r="T177" s="183"/>
      <c r="U177" s="183"/>
      <c r="V177" s="183"/>
      <c r="W177" s="183"/>
      <c r="X177" s="183"/>
      <c r="Y177" s="183"/>
      <c r="Z177" s="183"/>
      <c r="AA177" s="183"/>
      <c r="AB177" s="183"/>
      <c r="AC177" s="183"/>
      <c r="AD177" s="183"/>
    </row>
    <row r="178" spans="1:30" s="183" customFormat="1" ht="12.75" customHeight="1" x14ac:dyDescent="0.2">
      <c r="A178" s="150">
        <v>311</v>
      </c>
      <c r="B178" s="184" t="s">
        <v>126</v>
      </c>
      <c r="C178" s="182">
        <f t="shared" si="93"/>
        <v>6730</v>
      </c>
      <c r="D178" s="186">
        <v>6730</v>
      </c>
      <c r="E178" s="186"/>
      <c r="F178" s="186"/>
      <c r="G178" s="186"/>
      <c r="H178" s="186"/>
      <c r="I178" s="186"/>
      <c r="J178" s="186"/>
      <c r="K178" s="186"/>
      <c r="L178" s="186"/>
      <c r="M178" s="186"/>
      <c r="N178" s="186">
        <v>6752</v>
      </c>
      <c r="O178" s="186"/>
      <c r="P178" s="186">
        <f>N178/C178*100</f>
        <v>100.32689450222882</v>
      </c>
    </row>
    <row r="179" spans="1:30" s="183" customFormat="1" ht="12.75" customHeight="1" x14ac:dyDescent="0.2">
      <c r="A179" s="153"/>
      <c r="B179" s="185"/>
      <c r="C179" s="182"/>
      <c r="D179" s="186"/>
      <c r="E179" s="186"/>
      <c r="F179" s="186"/>
      <c r="G179" s="186"/>
      <c r="H179" s="186"/>
      <c r="I179" s="186"/>
      <c r="J179" s="186"/>
      <c r="K179" s="186"/>
      <c r="L179" s="186"/>
      <c r="M179" s="186"/>
      <c r="N179" s="186"/>
      <c r="O179" s="186"/>
      <c r="P179" s="186"/>
    </row>
    <row r="180" spans="1:30" s="183" customFormat="1" ht="12.75" customHeight="1" x14ac:dyDescent="0.2">
      <c r="A180" s="150">
        <v>312</v>
      </c>
      <c r="B180" s="184" t="s">
        <v>27</v>
      </c>
      <c r="C180" s="182">
        <f t="shared" si="93"/>
        <v>210</v>
      </c>
      <c r="D180" s="186">
        <v>210</v>
      </c>
      <c r="E180" s="186"/>
      <c r="F180" s="186"/>
      <c r="G180" s="186"/>
      <c r="H180" s="186"/>
      <c r="I180" s="186"/>
      <c r="J180" s="186"/>
      <c r="K180" s="186"/>
      <c r="L180" s="186"/>
      <c r="M180" s="186"/>
      <c r="N180" s="186">
        <v>208</v>
      </c>
      <c r="O180" s="186"/>
      <c r="P180" s="186">
        <f>N180/C180*100</f>
        <v>99.047619047619051</v>
      </c>
    </row>
    <row r="181" spans="1:30" s="183" customFormat="1" ht="12.75" customHeight="1" x14ac:dyDescent="0.2">
      <c r="A181" s="153"/>
      <c r="B181" s="185"/>
      <c r="C181" s="182"/>
      <c r="D181" s="186"/>
      <c r="E181" s="186"/>
      <c r="F181" s="186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</row>
    <row r="182" spans="1:30" s="183" customFormat="1" ht="12.75" customHeight="1" x14ac:dyDescent="0.2">
      <c r="A182" s="150">
        <v>313</v>
      </c>
      <c r="B182" s="184" t="s">
        <v>28</v>
      </c>
      <c r="C182" s="182">
        <f t="shared" si="93"/>
        <v>950</v>
      </c>
      <c r="D182" s="186">
        <v>950</v>
      </c>
      <c r="E182" s="186"/>
      <c r="F182" s="186"/>
      <c r="G182" s="186"/>
      <c r="H182" s="186"/>
      <c r="I182" s="186"/>
      <c r="J182" s="186"/>
      <c r="K182" s="186"/>
      <c r="L182" s="186"/>
      <c r="M182" s="186"/>
      <c r="N182" s="186">
        <v>925</v>
      </c>
      <c r="O182" s="186"/>
      <c r="P182" s="186">
        <f>N182/C182*100</f>
        <v>97.368421052631575</v>
      </c>
    </row>
    <row r="183" spans="1:30" s="183" customFormat="1" ht="12.75" customHeight="1" x14ac:dyDescent="0.2">
      <c r="A183" s="153"/>
      <c r="B183" s="185"/>
      <c r="C183" s="182"/>
      <c r="D183" s="186"/>
      <c r="E183" s="186"/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</row>
    <row r="184" spans="1:30" s="183" customFormat="1" ht="12.75" customHeight="1" x14ac:dyDescent="0.2">
      <c r="A184" s="153"/>
      <c r="B184" s="185"/>
      <c r="C184" s="182"/>
      <c r="D184" s="186"/>
      <c r="E184" s="186"/>
      <c r="F184" s="186"/>
      <c r="G184" s="186"/>
      <c r="H184" s="186"/>
      <c r="I184" s="186"/>
      <c r="J184" s="186"/>
      <c r="K184" s="186"/>
      <c r="L184" s="186"/>
      <c r="M184" s="186"/>
      <c r="N184" s="186"/>
      <c r="O184" s="186"/>
      <c r="P184" s="186"/>
    </row>
    <row r="185" spans="1:30" s="183" customFormat="1" ht="12.75" customHeight="1" x14ac:dyDescent="0.2">
      <c r="A185" s="150">
        <v>32</v>
      </c>
      <c r="B185" s="184" t="s">
        <v>29</v>
      </c>
      <c r="C185" s="182">
        <f t="shared" si="93"/>
        <v>2050</v>
      </c>
      <c r="D185" s="186">
        <f>D186</f>
        <v>2050</v>
      </c>
      <c r="E185" s="186"/>
      <c r="F185" s="186"/>
      <c r="G185" s="186"/>
      <c r="H185" s="186"/>
      <c r="I185" s="186"/>
      <c r="J185" s="186"/>
      <c r="K185" s="186"/>
      <c r="L185" s="186"/>
      <c r="M185" s="186"/>
      <c r="N185" s="186">
        <f>N186</f>
        <v>2048</v>
      </c>
      <c r="O185" s="186"/>
      <c r="P185" s="186">
        <f>P186</f>
        <v>99.902439024390247</v>
      </c>
    </row>
    <row r="186" spans="1:30" s="183" customFormat="1" ht="12.75" customHeight="1" x14ac:dyDescent="0.2">
      <c r="A186" s="150">
        <v>321</v>
      </c>
      <c r="B186" s="184" t="s">
        <v>30</v>
      </c>
      <c r="C186" s="182">
        <f t="shared" ref="C186" si="95">SUM(D186:K186)</f>
        <v>2050</v>
      </c>
      <c r="D186" s="186">
        <v>2050</v>
      </c>
      <c r="E186" s="186"/>
      <c r="F186" s="186"/>
      <c r="G186" s="186"/>
      <c r="H186" s="186"/>
      <c r="I186" s="186"/>
      <c r="J186" s="186"/>
      <c r="K186" s="186"/>
      <c r="L186" s="186"/>
      <c r="M186" s="186"/>
      <c r="N186" s="186">
        <v>2048</v>
      </c>
      <c r="O186" s="186"/>
      <c r="P186" s="186">
        <f>N186/C186*100</f>
        <v>99.902439024390247</v>
      </c>
    </row>
    <row r="187" spans="1:30" s="214" customFormat="1" ht="12.75" customHeight="1" x14ac:dyDescent="0.2">
      <c r="A187" s="153"/>
      <c r="B187" s="185"/>
      <c r="C187" s="182"/>
      <c r="D187" s="186"/>
      <c r="E187" s="186"/>
      <c r="F187" s="186"/>
      <c r="G187" s="186"/>
      <c r="H187" s="186"/>
      <c r="I187" s="186"/>
      <c r="J187" s="186"/>
      <c r="K187" s="186"/>
      <c r="L187" s="186"/>
      <c r="M187" s="186"/>
      <c r="N187" s="186"/>
      <c r="O187" s="186"/>
      <c r="P187" s="186"/>
      <c r="Q187" s="183"/>
      <c r="R187" s="183"/>
      <c r="S187" s="183"/>
      <c r="T187" s="183"/>
      <c r="U187" s="183"/>
      <c r="V187" s="183"/>
      <c r="W187" s="183"/>
      <c r="X187" s="183"/>
      <c r="Y187" s="183"/>
      <c r="Z187" s="183"/>
      <c r="AA187" s="183"/>
      <c r="AB187" s="183"/>
      <c r="AC187" s="183"/>
      <c r="AD187" s="183"/>
    </row>
    <row r="188" spans="1:30" s="214" customFormat="1" ht="0.75" customHeight="1" x14ac:dyDescent="0.2">
      <c r="A188" s="216"/>
      <c r="B188" s="216"/>
      <c r="C188" s="182"/>
      <c r="D188" s="186"/>
      <c r="E188" s="186"/>
      <c r="F188" s="186"/>
      <c r="G188" s="186"/>
      <c r="H188" s="186"/>
      <c r="I188" s="186"/>
      <c r="J188" s="186"/>
      <c r="K188" s="186"/>
      <c r="L188" s="186"/>
      <c r="M188" s="186"/>
      <c r="N188" s="186"/>
      <c r="O188" s="186"/>
      <c r="P188" s="186"/>
      <c r="Q188" s="183"/>
      <c r="R188" s="183"/>
      <c r="S188" s="183"/>
      <c r="T188" s="183"/>
      <c r="U188" s="183"/>
      <c r="V188" s="183"/>
      <c r="W188" s="183"/>
      <c r="X188" s="183"/>
      <c r="Y188" s="183"/>
      <c r="Z188" s="183"/>
      <c r="AA188" s="183"/>
      <c r="AB188" s="183"/>
      <c r="AC188" s="183"/>
      <c r="AD188" s="183"/>
    </row>
    <row r="189" spans="1:30" s="183" customFormat="1" ht="12.75" hidden="1" customHeight="1" x14ac:dyDescent="0.2">
      <c r="A189" s="216"/>
      <c r="B189" s="212"/>
      <c r="C189" s="182"/>
      <c r="D189" s="186"/>
      <c r="E189" s="186"/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</row>
    <row r="190" spans="1:30" s="183" customFormat="1" ht="12.75" hidden="1" customHeight="1" x14ac:dyDescent="0.2">
      <c r="A190" s="216"/>
      <c r="B190" s="212"/>
      <c r="C190" s="182"/>
      <c r="D190" s="186"/>
      <c r="E190" s="186"/>
      <c r="F190" s="186"/>
      <c r="G190" s="186"/>
      <c r="H190" s="186"/>
      <c r="I190" s="186"/>
      <c r="J190" s="186"/>
      <c r="K190" s="186"/>
      <c r="L190" s="186"/>
      <c r="M190" s="186"/>
      <c r="N190" s="186"/>
      <c r="O190" s="186"/>
      <c r="P190" s="186"/>
    </row>
    <row r="191" spans="1:30" s="202" customFormat="1" ht="12.75" customHeight="1" x14ac:dyDescent="0.2">
      <c r="A191" s="270" t="s">
        <v>120</v>
      </c>
      <c r="B191" s="271"/>
      <c r="C191" s="174">
        <f>C192</f>
        <v>137300</v>
      </c>
      <c r="D191" s="174">
        <f t="shared" ref="D191:E191" si="96">D192</f>
        <v>99300</v>
      </c>
      <c r="E191" s="174">
        <f t="shared" si="96"/>
        <v>38000</v>
      </c>
      <c r="F191" s="203"/>
      <c r="G191" s="203"/>
      <c r="H191" s="203"/>
      <c r="I191" s="203"/>
      <c r="J191" s="203"/>
      <c r="K191" s="203"/>
      <c r="L191" s="203"/>
      <c r="M191" s="203"/>
      <c r="N191" s="203">
        <f>N192</f>
        <v>137353</v>
      </c>
      <c r="O191" s="203"/>
      <c r="P191" s="203">
        <f>P192</f>
        <v>100.03860160233067</v>
      </c>
    </row>
    <row r="192" spans="1:30" s="202" customFormat="1" ht="12.75" customHeight="1" x14ac:dyDescent="0.2">
      <c r="A192" s="167">
        <v>3</v>
      </c>
      <c r="B192" s="168" t="s">
        <v>24</v>
      </c>
      <c r="C192" s="162">
        <f>SUM(D192:K192)</f>
        <v>137300</v>
      </c>
      <c r="D192" s="162">
        <f t="shared" ref="D192:E192" si="97">D193</f>
        <v>99300</v>
      </c>
      <c r="E192" s="162">
        <f t="shared" si="97"/>
        <v>38000</v>
      </c>
      <c r="F192" s="204"/>
      <c r="G192" s="204"/>
      <c r="H192" s="204"/>
      <c r="I192" s="204"/>
      <c r="J192" s="204"/>
      <c r="K192" s="204"/>
      <c r="L192" s="204"/>
      <c r="M192" s="204"/>
      <c r="N192" s="204">
        <f>N193</f>
        <v>137353</v>
      </c>
      <c r="O192" s="204"/>
      <c r="P192" s="204">
        <f>P193</f>
        <v>100.03860160233067</v>
      </c>
    </row>
    <row r="193" spans="1:16" s="202" customFormat="1" ht="12.75" customHeight="1" x14ac:dyDescent="0.2">
      <c r="A193" s="205">
        <v>37</v>
      </c>
      <c r="B193" s="206" t="s">
        <v>121</v>
      </c>
      <c r="C193" s="207">
        <f>C194</f>
        <v>137300</v>
      </c>
      <c r="D193" s="207">
        <f>D194</f>
        <v>99300</v>
      </c>
      <c r="E193" s="207">
        <f>E194</f>
        <v>38000</v>
      </c>
      <c r="F193" s="207"/>
      <c r="G193" s="207"/>
      <c r="H193" s="207"/>
      <c r="I193" s="207"/>
      <c r="J193" s="207"/>
      <c r="K193" s="207"/>
      <c r="L193" s="207"/>
      <c r="M193" s="207"/>
      <c r="N193" s="207">
        <f>N194</f>
        <v>137353</v>
      </c>
      <c r="O193" s="207"/>
      <c r="P193" s="207">
        <f>P194</f>
        <v>100.03860160233067</v>
      </c>
    </row>
    <row r="194" spans="1:16" s="202" customFormat="1" x14ac:dyDescent="0.2">
      <c r="A194" s="153">
        <v>372</v>
      </c>
      <c r="B194" s="173" t="s">
        <v>122</v>
      </c>
      <c r="C194" s="182">
        <f t="shared" ref="C194" si="98">SUM(D194:K194)</f>
        <v>137300</v>
      </c>
      <c r="D194" s="152">
        <f>D195</f>
        <v>99300</v>
      </c>
      <c r="E194" s="152">
        <v>38000</v>
      </c>
      <c r="F194" s="152"/>
      <c r="G194" s="152"/>
      <c r="H194" s="152"/>
      <c r="I194" s="152"/>
      <c r="J194" s="152"/>
      <c r="K194" s="152"/>
      <c r="L194" s="152"/>
      <c r="M194" s="152"/>
      <c r="N194" s="152">
        <f>N195</f>
        <v>137353</v>
      </c>
      <c r="O194" s="152"/>
      <c r="P194" s="152">
        <f>P195</f>
        <v>100.03860160233067</v>
      </c>
    </row>
    <row r="195" spans="1:16" s="202" customFormat="1" x14ac:dyDescent="0.2">
      <c r="A195" s="153">
        <v>3722</v>
      </c>
      <c r="B195" s="173" t="s">
        <v>122</v>
      </c>
      <c r="C195" s="182">
        <f>SUM(D195:K195)</f>
        <v>137300</v>
      </c>
      <c r="D195" s="152">
        <v>99300</v>
      </c>
      <c r="E195" s="152">
        <v>38000</v>
      </c>
      <c r="F195" s="152"/>
      <c r="G195" s="152"/>
      <c r="H195" s="152"/>
      <c r="I195" s="152"/>
      <c r="J195" s="152"/>
      <c r="K195" s="152"/>
      <c r="L195" s="152"/>
      <c r="M195" s="152"/>
      <c r="N195" s="152">
        <v>137353</v>
      </c>
      <c r="O195" s="152"/>
      <c r="P195" s="152">
        <f>N195/C195*100</f>
        <v>100.03860160233067</v>
      </c>
    </row>
    <row r="196" spans="1:16" x14ac:dyDescent="0.2">
      <c r="A196" s="153"/>
      <c r="B196" s="173"/>
      <c r="C196" s="152">
        <f>SUM(D196:M196)</f>
        <v>0</v>
      </c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</row>
    <row r="197" spans="1:16" s="12" customFormat="1" ht="12.75" customHeight="1" x14ac:dyDescent="0.2">
      <c r="A197" s="261" t="s">
        <v>93</v>
      </c>
      <c r="B197" s="261"/>
      <c r="C197" s="158">
        <f>C198+C208</f>
        <v>103340</v>
      </c>
      <c r="D197" s="158">
        <f t="shared" ref="D197:K197" si="99">D198+D208</f>
        <v>18000</v>
      </c>
      <c r="E197" s="158">
        <f t="shared" si="99"/>
        <v>76120</v>
      </c>
      <c r="F197" s="158">
        <f t="shared" si="99"/>
        <v>3020</v>
      </c>
      <c r="G197" s="158">
        <f t="shared" si="99"/>
        <v>350</v>
      </c>
      <c r="H197" s="158">
        <f t="shared" si="99"/>
        <v>0</v>
      </c>
      <c r="I197" s="158">
        <f t="shared" si="99"/>
        <v>0</v>
      </c>
      <c r="J197" s="158">
        <f t="shared" si="99"/>
        <v>0</v>
      </c>
      <c r="K197" s="158">
        <f t="shared" si="99"/>
        <v>5850</v>
      </c>
      <c r="L197" s="158"/>
      <c r="M197" s="158">
        <f>M198</f>
        <v>0</v>
      </c>
      <c r="N197" s="158">
        <f t="shared" ref="N197" si="100">N198+N208</f>
        <v>103300</v>
      </c>
      <c r="O197" s="158"/>
      <c r="P197" s="158">
        <f>N197/C197*100</f>
        <v>99.961292819818084</v>
      </c>
    </row>
    <row r="198" spans="1:16" s="12" customFormat="1" ht="12.75" customHeight="1" x14ac:dyDescent="0.2">
      <c r="A198" s="175" t="s">
        <v>94</v>
      </c>
      <c r="B198" s="176"/>
      <c r="C198" s="174">
        <f t="shared" ref="C198:C203" si="101">SUM(D198:M198)</f>
        <v>103340</v>
      </c>
      <c r="D198" s="174">
        <f t="shared" ref="D198:J198" si="102">D199</f>
        <v>18000</v>
      </c>
      <c r="E198" s="174">
        <f t="shared" si="102"/>
        <v>76120</v>
      </c>
      <c r="F198" s="174">
        <f t="shared" si="102"/>
        <v>3020</v>
      </c>
      <c r="G198" s="174">
        <f t="shared" si="102"/>
        <v>350</v>
      </c>
      <c r="H198" s="174">
        <f t="shared" si="102"/>
        <v>0</v>
      </c>
      <c r="I198" s="174">
        <f t="shared" si="102"/>
        <v>0</v>
      </c>
      <c r="J198" s="174">
        <f t="shared" si="102"/>
        <v>0</v>
      </c>
      <c r="K198" s="174">
        <f>K199</f>
        <v>5850</v>
      </c>
      <c r="L198" s="174"/>
      <c r="M198" s="174">
        <f>M199</f>
        <v>0</v>
      </c>
      <c r="N198" s="174">
        <f t="shared" ref="N198" si="103">N199</f>
        <v>103300</v>
      </c>
      <c r="O198" s="174"/>
      <c r="P198" s="174">
        <f>N198/C198*100</f>
        <v>99.961292819818084</v>
      </c>
    </row>
    <row r="199" spans="1:16" s="12" customFormat="1" ht="25.5" x14ac:dyDescent="0.2">
      <c r="A199" s="144">
        <v>4</v>
      </c>
      <c r="B199" s="161" t="s">
        <v>37</v>
      </c>
      <c r="C199" s="162">
        <f t="shared" si="101"/>
        <v>103340</v>
      </c>
      <c r="D199" s="162">
        <f t="shared" ref="D199:I199" si="104">D200</f>
        <v>18000</v>
      </c>
      <c r="E199" s="162">
        <f t="shared" si="104"/>
        <v>76120</v>
      </c>
      <c r="F199" s="162">
        <f t="shared" si="104"/>
        <v>3020</v>
      </c>
      <c r="G199" s="162">
        <f t="shared" si="104"/>
        <v>350</v>
      </c>
      <c r="H199" s="162">
        <f t="shared" si="104"/>
        <v>0</v>
      </c>
      <c r="I199" s="162">
        <f t="shared" si="104"/>
        <v>0</v>
      </c>
      <c r="J199" s="162">
        <f>J200</f>
        <v>0</v>
      </c>
      <c r="K199" s="162">
        <f>K200</f>
        <v>5850</v>
      </c>
      <c r="L199" s="162"/>
      <c r="M199" s="162">
        <f>M200</f>
        <v>0</v>
      </c>
      <c r="N199" s="162">
        <f t="shared" ref="N199" si="105">N200</f>
        <v>103300</v>
      </c>
      <c r="O199" s="162"/>
      <c r="P199" s="162">
        <f>N199/C199*100</f>
        <v>99.961292819818084</v>
      </c>
    </row>
    <row r="200" spans="1:16" s="12" customFormat="1" ht="25.5" x14ac:dyDescent="0.2">
      <c r="A200" s="147">
        <v>42</v>
      </c>
      <c r="B200" s="148" t="s">
        <v>38</v>
      </c>
      <c r="C200" s="149">
        <f t="shared" si="101"/>
        <v>103340</v>
      </c>
      <c r="D200" s="149">
        <f t="shared" ref="D200:K200" si="106">D201+D205</f>
        <v>18000</v>
      </c>
      <c r="E200" s="149">
        <f t="shared" si="106"/>
        <v>76120</v>
      </c>
      <c r="F200" s="149">
        <f t="shared" si="106"/>
        <v>3020</v>
      </c>
      <c r="G200" s="149">
        <f t="shared" si="106"/>
        <v>350</v>
      </c>
      <c r="H200" s="149">
        <f t="shared" si="106"/>
        <v>0</v>
      </c>
      <c r="I200" s="149">
        <f t="shared" si="106"/>
        <v>0</v>
      </c>
      <c r="J200" s="149">
        <f>J201+J205</f>
        <v>0</v>
      </c>
      <c r="K200" s="149">
        <f t="shared" si="106"/>
        <v>5850</v>
      </c>
      <c r="L200" s="149"/>
      <c r="M200" s="149">
        <f>M201</f>
        <v>0</v>
      </c>
      <c r="N200" s="149">
        <f t="shared" ref="N200" si="107">N201+N205</f>
        <v>103300</v>
      </c>
      <c r="O200" s="149"/>
      <c r="P200" s="149">
        <f>N200/C200*100</f>
        <v>99.961292819818084</v>
      </c>
    </row>
    <row r="201" spans="1:16" x14ac:dyDescent="0.2">
      <c r="A201" s="150">
        <v>422</v>
      </c>
      <c r="B201" s="151" t="s">
        <v>36</v>
      </c>
      <c r="C201" s="163">
        <f t="shared" si="101"/>
        <v>32430</v>
      </c>
      <c r="D201" s="163">
        <f>D202+D203+D204</f>
        <v>18000</v>
      </c>
      <c r="E201" s="163">
        <f t="shared" ref="E201:J201" si="108">E202+E203+E204</f>
        <v>8580</v>
      </c>
      <c r="F201" s="163"/>
      <c r="G201" s="163">
        <f t="shared" si="108"/>
        <v>0</v>
      </c>
      <c r="H201" s="163">
        <f t="shared" si="108"/>
        <v>0</v>
      </c>
      <c r="I201" s="163">
        <f t="shared" si="108"/>
        <v>0</v>
      </c>
      <c r="J201" s="163">
        <f t="shared" si="108"/>
        <v>0</v>
      </c>
      <c r="K201" s="163">
        <v>5850</v>
      </c>
      <c r="L201" s="163"/>
      <c r="M201" s="163">
        <f>M203</f>
        <v>0</v>
      </c>
      <c r="N201" s="163">
        <f>N203+N204</f>
        <v>32414</v>
      </c>
      <c r="O201" s="163"/>
      <c r="P201" s="163">
        <f>N201/C201*100</f>
        <v>99.950662966389146</v>
      </c>
    </row>
    <row r="202" spans="1:16" ht="12.75" customHeight="1" x14ac:dyDescent="0.2">
      <c r="A202" s="153"/>
      <c r="B202" s="154"/>
      <c r="C202" s="152"/>
      <c r="D202" s="152"/>
      <c r="E202" s="152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/>
    </row>
    <row r="203" spans="1:16" ht="12.75" customHeight="1" x14ac:dyDescent="0.2">
      <c r="A203" s="153">
        <v>4222</v>
      </c>
      <c r="B203" s="154" t="s">
        <v>72</v>
      </c>
      <c r="C203" s="152">
        <f t="shared" si="101"/>
        <v>5850</v>
      </c>
      <c r="D203" s="152"/>
      <c r="E203" s="152"/>
      <c r="F203" s="152"/>
      <c r="G203" s="152"/>
      <c r="H203" s="152"/>
      <c r="I203" s="152"/>
      <c r="J203" s="152"/>
      <c r="K203" s="152">
        <v>5850</v>
      </c>
      <c r="L203" s="152"/>
      <c r="M203" s="186"/>
      <c r="N203" s="152">
        <v>5844</v>
      </c>
      <c r="O203" s="152"/>
      <c r="P203" s="163">
        <f>N203/C203*100</f>
        <v>99.897435897435898</v>
      </c>
    </row>
    <row r="204" spans="1:16" s="12" customFormat="1" ht="12.75" customHeight="1" x14ac:dyDescent="0.2">
      <c r="A204" s="153">
        <v>4227</v>
      </c>
      <c r="B204" s="154" t="s">
        <v>73</v>
      </c>
      <c r="C204" s="152">
        <f t="shared" ref="C204:C211" si="109">SUM(D204:K204)</f>
        <v>26580</v>
      </c>
      <c r="D204" s="152">
        <v>18000</v>
      </c>
      <c r="E204" s="152">
        <v>8580</v>
      </c>
      <c r="F204" s="152"/>
      <c r="G204" s="152"/>
      <c r="H204" s="152"/>
      <c r="I204" s="152"/>
      <c r="J204" s="152"/>
      <c r="K204" s="152"/>
      <c r="L204" s="152"/>
      <c r="M204" s="152"/>
      <c r="N204" s="152">
        <v>26570</v>
      </c>
      <c r="O204" s="152"/>
      <c r="P204" s="163">
        <f>N204/C204*100</f>
        <v>99.962377727614751</v>
      </c>
    </row>
    <row r="205" spans="1:16" ht="25.5" x14ac:dyDescent="0.2">
      <c r="A205" s="150">
        <v>424</v>
      </c>
      <c r="B205" s="151" t="s">
        <v>39</v>
      </c>
      <c r="C205" s="163">
        <f t="shared" si="109"/>
        <v>70910</v>
      </c>
      <c r="D205" s="163">
        <f t="shared" ref="D205:J205" si="110">D206</f>
        <v>0</v>
      </c>
      <c r="E205" s="163">
        <v>67540</v>
      </c>
      <c r="F205" s="163">
        <v>3020</v>
      </c>
      <c r="G205" s="163">
        <v>350</v>
      </c>
      <c r="H205" s="163">
        <f t="shared" si="110"/>
        <v>0</v>
      </c>
      <c r="I205" s="163">
        <f t="shared" si="110"/>
        <v>0</v>
      </c>
      <c r="J205" s="163">
        <f t="shared" si="110"/>
        <v>0</v>
      </c>
      <c r="K205" s="163">
        <v>0</v>
      </c>
      <c r="L205" s="163"/>
      <c r="M205" s="163"/>
      <c r="N205" s="163">
        <v>70886</v>
      </c>
      <c r="O205" s="163"/>
      <c r="P205" s="163">
        <f>N205/C205*100</f>
        <v>99.966154280073326</v>
      </c>
    </row>
    <row r="206" spans="1:16" ht="12.75" customHeight="1" x14ac:dyDescent="0.2">
      <c r="A206" s="153"/>
      <c r="B206" s="154"/>
      <c r="C206" s="152"/>
      <c r="D206" s="152"/>
      <c r="E206" s="152"/>
      <c r="F206" s="152"/>
      <c r="G206" s="152"/>
      <c r="H206" s="152"/>
      <c r="I206" s="152"/>
      <c r="J206" s="152"/>
      <c r="K206" s="152"/>
      <c r="L206" s="152"/>
      <c r="M206" s="152"/>
      <c r="N206" s="152"/>
      <c r="O206" s="152"/>
      <c r="P206" s="152"/>
    </row>
    <row r="207" spans="1:16" x14ac:dyDescent="0.2">
      <c r="A207" s="153"/>
      <c r="B207" s="154"/>
      <c r="C207" s="152">
        <f t="shared" si="109"/>
        <v>0</v>
      </c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</row>
    <row r="208" spans="1:16" s="12" customFormat="1" x14ac:dyDescent="0.2">
      <c r="A208" s="175" t="s">
        <v>82</v>
      </c>
      <c r="B208" s="176"/>
      <c r="C208" s="174"/>
      <c r="D208" s="174">
        <f>'PLAN RASHODA I IZDATAKA'!D209</f>
        <v>0</v>
      </c>
      <c r="E208" s="174">
        <f>'PLAN RASHODA I IZDATAKA'!E209</f>
        <v>0</v>
      </c>
      <c r="F208" s="174">
        <f>'PLAN RASHODA I IZDATAKA'!F209</f>
        <v>0</v>
      </c>
      <c r="G208" s="174">
        <f>'PLAN RASHODA I IZDATAKA'!G209</f>
        <v>0</v>
      </c>
      <c r="H208" s="174">
        <f>'PLAN RASHODA I IZDATAKA'!H209</f>
        <v>0</v>
      </c>
      <c r="I208" s="174">
        <f>'PLAN RASHODA I IZDATAKA'!I209</f>
        <v>0</v>
      </c>
      <c r="J208" s="174">
        <f>'PLAN RASHODA I IZDATAKA'!J209</f>
        <v>0</v>
      </c>
      <c r="K208" s="174">
        <v>0</v>
      </c>
      <c r="L208" s="174"/>
      <c r="M208" s="174"/>
      <c r="N208" s="174"/>
      <c r="O208" s="174"/>
      <c r="P208" s="174"/>
    </row>
    <row r="209" spans="1:16" s="12" customFormat="1" ht="25.5" x14ac:dyDescent="0.2">
      <c r="A209" s="144">
        <v>4</v>
      </c>
      <c r="B209" s="161" t="s">
        <v>37</v>
      </c>
      <c r="C209" s="162">
        <f t="shared" si="109"/>
        <v>0</v>
      </c>
      <c r="D209" s="162">
        <f t="shared" ref="D209:J209" si="111">D210</f>
        <v>0</v>
      </c>
      <c r="E209" s="162">
        <f t="shared" si="111"/>
        <v>0</v>
      </c>
      <c r="F209" s="162">
        <f t="shared" si="111"/>
        <v>0</v>
      </c>
      <c r="G209" s="162">
        <f t="shared" si="111"/>
        <v>0</v>
      </c>
      <c r="H209" s="162">
        <f t="shared" si="111"/>
        <v>0</v>
      </c>
      <c r="I209" s="162">
        <f t="shared" si="111"/>
        <v>0</v>
      </c>
      <c r="J209" s="162">
        <f t="shared" si="111"/>
        <v>0</v>
      </c>
      <c r="K209" s="162">
        <v>0</v>
      </c>
      <c r="L209" s="162"/>
      <c r="M209" s="162"/>
      <c r="N209" s="162"/>
      <c r="O209" s="162"/>
      <c r="P209" s="162"/>
    </row>
    <row r="210" spans="1:16" s="12" customFormat="1" ht="25.5" x14ac:dyDescent="0.2">
      <c r="A210" s="147">
        <v>45</v>
      </c>
      <c r="B210" s="148" t="s">
        <v>77</v>
      </c>
      <c r="C210" s="149">
        <f t="shared" si="109"/>
        <v>0</v>
      </c>
      <c r="D210" s="149">
        <f t="shared" ref="D210:J210" si="112">D211</f>
        <v>0</v>
      </c>
      <c r="E210" s="149">
        <f t="shared" si="112"/>
        <v>0</v>
      </c>
      <c r="F210" s="149">
        <f t="shared" si="112"/>
        <v>0</v>
      </c>
      <c r="G210" s="149">
        <f t="shared" si="112"/>
        <v>0</v>
      </c>
      <c r="H210" s="149">
        <f t="shared" si="112"/>
        <v>0</v>
      </c>
      <c r="I210" s="149">
        <f t="shared" si="112"/>
        <v>0</v>
      </c>
      <c r="J210" s="149">
        <f t="shared" si="112"/>
        <v>0</v>
      </c>
      <c r="K210" s="149">
        <v>0</v>
      </c>
      <c r="L210" s="149"/>
      <c r="M210" s="149"/>
      <c r="N210" s="149"/>
      <c r="O210" s="149"/>
      <c r="P210" s="149"/>
    </row>
    <row r="211" spans="1:16" s="12" customFormat="1" ht="25.5" x14ac:dyDescent="0.2">
      <c r="A211" s="150">
        <v>451</v>
      </c>
      <c r="B211" s="151" t="s">
        <v>78</v>
      </c>
      <c r="C211" s="163">
        <f t="shared" si="109"/>
        <v>0</v>
      </c>
      <c r="D211" s="163">
        <f t="shared" ref="D211:J211" si="113">D212</f>
        <v>0</v>
      </c>
      <c r="E211" s="163">
        <f t="shared" si="113"/>
        <v>0</v>
      </c>
      <c r="F211" s="163">
        <f t="shared" si="113"/>
        <v>0</v>
      </c>
      <c r="G211" s="163">
        <f t="shared" si="113"/>
        <v>0</v>
      </c>
      <c r="H211" s="163">
        <f t="shared" si="113"/>
        <v>0</v>
      </c>
      <c r="I211" s="163">
        <f t="shared" si="113"/>
        <v>0</v>
      </c>
      <c r="J211" s="163">
        <f t="shared" si="113"/>
        <v>0</v>
      </c>
      <c r="K211" s="163">
        <v>0</v>
      </c>
      <c r="L211" s="163"/>
      <c r="M211" s="163"/>
      <c r="N211" s="163"/>
      <c r="O211" s="163"/>
      <c r="P211" s="163"/>
    </row>
    <row r="212" spans="1:16" ht="26.25" customHeight="1" x14ac:dyDescent="0.2">
      <c r="A212" s="153"/>
      <c r="B212" s="154"/>
      <c r="C212" s="152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</row>
    <row r="213" spans="1:16" ht="12.75" customHeight="1" x14ac:dyDescent="0.2">
      <c r="A213" s="153"/>
      <c r="B213" s="154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</row>
    <row r="214" spans="1:16" ht="27" customHeight="1" x14ac:dyDescent="0.2">
      <c r="A214" s="262" t="s">
        <v>87</v>
      </c>
      <c r="B214" s="262"/>
      <c r="C214" s="158">
        <f t="shared" ref="C214:C220" si="114">SUM(D214:K214)</f>
        <v>0</v>
      </c>
      <c r="D214" s="158">
        <f t="shared" ref="D214:J214" si="115">D215</f>
        <v>0</v>
      </c>
      <c r="E214" s="158">
        <f t="shared" si="115"/>
        <v>0</v>
      </c>
      <c r="F214" s="158">
        <f t="shared" si="115"/>
        <v>0</v>
      </c>
      <c r="G214" s="158">
        <f t="shared" si="115"/>
        <v>0</v>
      </c>
      <c r="H214" s="158">
        <f t="shared" si="115"/>
        <v>0</v>
      </c>
      <c r="I214" s="158">
        <f t="shared" si="115"/>
        <v>0</v>
      </c>
      <c r="J214" s="158">
        <f t="shared" si="115"/>
        <v>0</v>
      </c>
      <c r="K214" s="158">
        <v>0</v>
      </c>
      <c r="L214" s="158"/>
      <c r="M214" s="158"/>
      <c r="N214" s="158"/>
      <c r="O214" s="158"/>
      <c r="P214" s="158"/>
    </row>
    <row r="215" spans="1:16" ht="26.25" customHeight="1" x14ac:dyDescent="0.2">
      <c r="A215" s="259" t="s">
        <v>88</v>
      </c>
      <c r="B215" s="259"/>
      <c r="C215" s="160">
        <f t="shared" si="114"/>
        <v>0</v>
      </c>
      <c r="D215" s="160">
        <f t="shared" ref="D215:J215" si="116">D216</f>
        <v>0</v>
      </c>
      <c r="E215" s="160">
        <f t="shared" si="116"/>
        <v>0</v>
      </c>
      <c r="F215" s="160">
        <f t="shared" si="116"/>
        <v>0</v>
      </c>
      <c r="G215" s="160">
        <f t="shared" si="116"/>
        <v>0</v>
      </c>
      <c r="H215" s="160">
        <f t="shared" si="116"/>
        <v>0</v>
      </c>
      <c r="I215" s="160">
        <f t="shared" si="116"/>
        <v>0</v>
      </c>
      <c r="J215" s="160">
        <f t="shared" si="116"/>
        <v>0</v>
      </c>
      <c r="K215" s="160">
        <v>0</v>
      </c>
      <c r="L215" s="160"/>
      <c r="M215" s="160"/>
      <c r="N215" s="160"/>
      <c r="O215" s="160"/>
      <c r="P215" s="160"/>
    </row>
    <row r="216" spans="1:16" ht="18" customHeight="1" x14ac:dyDescent="0.2">
      <c r="A216" s="177">
        <v>3</v>
      </c>
      <c r="B216" s="168" t="s">
        <v>24</v>
      </c>
      <c r="C216" s="162">
        <f t="shared" si="114"/>
        <v>0</v>
      </c>
      <c r="D216" s="162">
        <f t="shared" ref="D216:J216" si="117">D217</f>
        <v>0</v>
      </c>
      <c r="E216" s="162">
        <f t="shared" si="117"/>
        <v>0</v>
      </c>
      <c r="F216" s="162">
        <f t="shared" si="117"/>
        <v>0</v>
      </c>
      <c r="G216" s="162">
        <f t="shared" si="117"/>
        <v>0</v>
      </c>
      <c r="H216" s="162">
        <f t="shared" si="117"/>
        <v>0</v>
      </c>
      <c r="I216" s="162">
        <f t="shared" si="117"/>
        <v>0</v>
      </c>
      <c r="J216" s="162">
        <f t="shared" si="117"/>
        <v>0</v>
      </c>
      <c r="K216" s="162">
        <v>0</v>
      </c>
      <c r="L216" s="162"/>
      <c r="M216" s="162"/>
      <c r="N216" s="162"/>
      <c r="O216" s="162"/>
      <c r="P216" s="162"/>
    </row>
    <row r="217" spans="1:16" x14ac:dyDescent="0.2">
      <c r="A217" s="169">
        <v>32</v>
      </c>
      <c r="B217" s="170" t="s">
        <v>29</v>
      </c>
      <c r="C217" s="149">
        <f t="shared" si="114"/>
        <v>0</v>
      </c>
      <c r="D217" s="149">
        <f t="shared" ref="D217:J217" si="118">D218</f>
        <v>0</v>
      </c>
      <c r="E217" s="149">
        <f t="shared" si="118"/>
        <v>0</v>
      </c>
      <c r="F217" s="149">
        <f t="shared" si="118"/>
        <v>0</v>
      </c>
      <c r="G217" s="149">
        <f t="shared" si="118"/>
        <v>0</v>
      </c>
      <c r="H217" s="149">
        <f t="shared" si="118"/>
        <v>0</v>
      </c>
      <c r="I217" s="149">
        <f t="shared" si="118"/>
        <v>0</v>
      </c>
      <c r="J217" s="149">
        <f t="shared" si="118"/>
        <v>0</v>
      </c>
      <c r="K217" s="149">
        <v>0</v>
      </c>
      <c r="L217" s="149"/>
      <c r="M217" s="149"/>
      <c r="N217" s="149"/>
      <c r="O217" s="149"/>
      <c r="P217" s="149"/>
    </row>
    <row r="218" spans="1:16" x14ac:dyDescent="0.2">
      <c r="A218" s="171">
        <v>323</v>
      </c>
      <c r="B218" s="172" t="s">
        <v>32</v>
      </c>
      <c r="C218" s="163">
        <f t="shared" si="114"/>
        <v>0</v>
      </c>
      <c r="D218" s="163">
        <f t="shared" ref="D218:J218" si="119">D219</f>
        <v>0</v>
      </c>
      <c r="E218" s="163">
        <f t="shared" si="119"/>
        <v>0</v>
      </c>
      <c r="F218" s="163">
        <f t="shared" si="119"/>
        <v>0</v>
      </c>
      <c r="G218" s="163">
        <f t="shared" si="119"/>
        <v>0</v>
      </c>
      <c r="H218" s="163">
        <f t="shared" si="119"/>
        <v>0</v>
      </c>
      <c r="I218" s="163">
        <f t="shared" si="119"/>
        <v>0</v>
      </c>
      <c r="J218" s="163">
        <f t="shared" si="119"/>
        <v>0</v>
      </c>
      <c r="K218" s="163">
        <v>0</v>
      </c>
      <c r="L218" s="163"/>
      <c r="M218" s="163"/>
      <c r="N218" s="163"/>
      <c r="O218" s="163"/>
      <c r="P218" s="163"/>
    </row>
    <row r="219" spans="1:16" ht="12.75" customHeight="1" x14ac:dyDescent="0.2">
      <c r="A219" s="153">
        <v>3232</v>
      </c>
      <c r="B219" s="154" t="s">
        <v>59</v>
      </c>
      <c r="C219" s="152">
        <f t="shared" si="114"/>
        <v>0</v>
      </c>
      <c r="D219" s="152"/>
      <c r="E219" s="152">
        <v>0</v>
      </c>
      <c r="F219" s="152">
        <v>0</v>
      </c>
      <c r="G219" s="152">
        <v>0</v>
      </c>
      <c r="H219" s="152">
        <v>0</v>
      </c>
      <c r="I219" s="152">
        <v>0</v>
      </c>
      <c r="J219" s="152">
        <v>0</v>
      </c>
      <c r="K219" s="152">
        <v>0</v>
      </c>
      <c r="L219" s="152"/>
      <c r="M219" s="152"/>
      <c r="N219" s="152"/>
      <c r="O219" s="152"/>
      <c r="P219" s="152"/>
    </row>
    <row r="220" spans="1:16" x14ac:dyDescent="0.2">
      <c r="A220" s="153"/>
      <c r="B220" s="154"/>
      <c r="C220" s="152">
        <f t="shared" si="114"/>
        <v>0</v>
      </c>
      <c r="D220" s="152"/>
      <c r="E220" s="152"/>
      <c r="F220" s="152"/>
      <c r="G220" s="152"/>
      <c r="H220" s="152"/>
      <c r="I220" s="152"/>
      <c r="J220" s="152"/>
      <c r="K220" s="152"/>
      <c r="L220" s="152"/>
      <c r="M220" s="152"/>
      <c r="N220" s="152"/>
      <c r="O220" s="152"/>
      <c r="P220" s="152"/>
    </row>
    <row r="221" spans="1:16" s="12" customFormat="1" x14ac:dyDescent="0.2">
      <c r="A221" s="267" t="s">
        <v>76</v>
      </c>
      <c r="B221" s="267"/>
      <c r="C221" s="178">
        <f t="shared" ref="C221:K221" si="120">C6+C25+C72+C79+C103+C197+C214</f>
        <v>8610565</v>
      </c>
      <c r="D221" s="178">
        <f t="shared" si="120"/>
        <v>725985</v>
      </c>
      <c r="E221" s="178">
        <f t="shared" si="120"/>
        <v>6626970</v>
      </c>
      <c r="F221" s="178">
        <f t="shared" si="120"/>
        <v>57080</v>
      </c>
      <c r="G221" s="178">
        <f t="shared" si="120"/>
        <v>355000</v>
      </c>
      <c r="H221" s="178">
        <f t="shared" si="120"/>
        <v>329270</v>
      </c>
      <c r="I221" s="178">
        <f t="shared" si="120"/>
        <v>2000</v>
      </c>
      <c r="J221" s="178">
        <f t="shared" si="120"/>
        <v>95000</v>
      </c>
      <c r="K221" s="178">
        <f t="shared" si="120"/>
        <v>419260</v>
      </c>
      <c r="L221" s="178"/>
      <c r="M221" s="178">
        <f>M6+M25+M72+M79+M103+M197+M214</f>
        <v>0</v>
      </c>
      <c r="N221" s="178">
        <f>N197+N103+N79+N25+N6</f>
        <v>8606506</v>
      </c>
      <c r="O221" s="178"/>
      <c r="P221" s="178">
        <f>N221/C221*100</f>
        <v>99.95286023623305</v>
      </c>
    </row>
    <row r="222" spans="1:16" x14ac:dyDescent="0.2">
      <c r="A222" s="86"/>
      <c r="B222" s="15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</row>
    <row r="223" spans="1:16" x14ac:dyDescent="0.2">
      <c r="A223" s="87"/>
      <c r="B223" s="15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99"/>
      <c r="O223" s="199"/>
      <c r="P223" s="199"/>
    </row>
    <row r="224" spans="1:16" x14ac:dyDescent="0.2">
      <c r="A224" s="87"/>
      <c r="B224" s="15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99"/>
      <c r="O224" s="199"/>
      <c r="P224" s="199"/>
    </row>
    <row r="225" spans="1:16" x14ac:dyDescent="0.2">
      <c r="A225" s="87"/>
      <c r="B225" s="15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99"/>
      <c r="O225" s="199"/>
      <c r="P225" s="199"/>
    </row>
    <row r="226" spans="1:16" x14ac:dyDescent="0.2">
      <c r="A226" s="87"/>
      <c r="B226" s="15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99"/>
      <c r="O226" s="199"/>
      <c r="P226" s="199"/>
    </row>
    <row r="227" spans="1:16" x14ac:dyDescent="0.2">
      <c r="A227" s="87"/>
      <c r="B227" s="15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99"/>
      <c r="O227" s="199"/>
      <c r="P227" s="199"/>
    </row>
    <row r="228" spans="1:16" x14ac:dyDescent="0.2">
      <c r="A228" s="87"/>
      <c r="B228" s="15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99"/>
      <c r="O228" s="199"/>
      <c r="P228" s="199"/>
    </row>
    <row r="229" spans="1:16" x14ac:dyDescent="0.2">
      <c r="A229" s="87"/>
      <c r="B229" s="15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99"/>
      <c r="O229" s="199"/>
      <c r="P229" s="199"/>
    </row>
    <row r="230" spans="1:16" x14ac:dyDescent="0.2">
      <c r="A230" s="87"/>
      <c r="B230" s="15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99"/>
      <c r="O230" s="199"/>
      <c r="P230" s="199"/>
    </row>
    <row r="231" spans="1:16" x14ac:dyDescent="0.2">
      <c r="A231" s="87"/>
      <c r="B231" s="15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99"/>
      <c r="O231" s="199"/>
      <c r="P231" s="199"/>
    </row>
    <row r="232" spans="1:16" x14ac:dyDescent="0.2">
      <c r="A232" s="87"/>
      <c r="B232" s="15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99"/>
      <c r="O232" s="199"/>
      <c r="P232" s="199"/>
    </row>
    <row r="233" spans="1:16" x14ac:dyDescent="0.2">
      <c r="A233" s="87"/>
      <c r="B233" s="15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99"/>
      <c r="O233" s="199"/>
      <c r="P233" s="199"/>
    </row>
    <row r="234" spans="1:16" x14ac:dyDescent="0.2">
      <c r="A234" s="87"/>
      <c r="B234" s="15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99"/>
      <c r="O234" s="199"/>
      <c r="P234" s="199"/>
    </row>
    <row r="235" spans="1:16" x14ac:dyDescent="0.2">
      <c r="A235" s="87"/>
      <c r="B235" s="15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99"/>
      <c r="O235" s="199"/>
      <c r="P235" s="199"/>
    </row>
    <row r="236" spans="1:16" x14ac:dyDescent="0.2">
      <c r="A236" s="87"/>
      <c r="B236" s="15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99"/>
      <c r="O236" s="199"/>
      <c r="P236" s="199"/>
    </row>
    <row r="237" spans="1:16" x14ac:dyDescent="0.2">
      <c r="A237" s="87"/>
      <c r="B237" s="15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99"/>
      <c r="O237" s="199"/>
      <c r="P237" s="199"/>
    </row>
    <row r="238" spans="1:16" x14ac:dyDescent="0.2">
      <c r="A238" s="87"/>
      <c r="B238" s="15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99"/>
      <c r="O238" s="199"/>
      <c r="P238" s="199"/>
    </row>
    <row r="239" spans="1:16" x14ac:dyDescent="0.2">
      <c r="A239" s="87"/>
      <c r="B239" s="15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99"/>
      <c r="O239" s="199"/>
      <c r="P239" s="199"/>
    </row>
    <row r="240" spans="1:16" x14ac:dyDescent="0.2">
      <c r="A240" s="87"/>
      <c r="B240" s="15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99"/>
      <c r="O240" s="199"/>
      <c r="P240" s="199"/>
    </row>
    <row r="241" spans="1:16" x14ac:dyDescent="0.2">
      <c r="A241" s="87"/>
      <c r="B241" s="15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99"/>
      <c r="O241" s="199"/>
      <c r="P241" s="199"/>
    </row>
    <row r="242" spans="1:16" x14ac:dyDescent="0.2">
      <c r="A242" s="87"/>
      <c r="B242" s="15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99"/>
      <c r="O242" s="199"/>
      <c r="P242" s="199"/>
    </row>
    <row r="243" spans="1:16" x14ac:dyDescent="0.2">
      <c r="A243" s="87"/>
      <c r="B243" s="15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99"/>
      <c r="O243" s="199"/>
      <c r="P243" s="199"/>
    </row>
    <row r="244" spans="1:16" x14ac:dyDescent="0.2">
      <c r="A244" s="87"/>
      <c r="B244" s="15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99"/>
      <c r="O244" s="199"/>
      <c r="P244" s="199"/>
    </row>
    <row r="245" spans="1:16" x14ac:dyDescent="0.2">
      <c r="A245" s="87"/>
      <c r="B245" s="15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99"/>
      <c r="O245" s="199"/>
      <c r="P245" s="199"/>
    </row>
    <row r="246" spans="1:16" x14ac:dyDescent="0.2">
      <c r="A246" s="87"/>
      <c r="B246" s="15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99"/>
      <c r="O246" s="199"/>
      <c r="P246" s="199"/>
    </row>
    <row r="247" spans="1:16" x14ac:dyDescent="0.2">
      <c r="A247" s="87"/>
      <c r="B247" s="15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99"/>
      <c r="O247" s="199"/>
      <c r="P247" s="199"/>
    </row>
    <row r="248" spans="1:16" x14ac:dyDescent="0.2">
      <c r="A248" s="87"/>
      <c r="B248" s="15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99"/>
      <c r="O248" s="199"/>
      <c r="P248" s="199"/>
    </row>
    <row r="249" spans="1:16" x14ac:dyDescent="0.2">
      <c r="A249" s="87"/>
      <c r="B249" s="15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99"/>
      <c r="O249" s="199"/>
      <c r="P249" s="199"/>
    </row>
    <row r="250" spans="1:16" x14ac:dyDescent="0.2">
      <c r="A250" s="87"/>
      <c r="B250" s="15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99"/>
      <c r="O250" s="199"/>
      <c r="P250" s="199"/>
    </row>
    <row r="251" spans="1:16" x14ac:dyDescent="0.2">
      <c r="A251" s="87"/>
      <c r="B251" s="15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99"/>
      <c r="O251" s="199"/>
      <c r="P251" s="199"/>
    </row>
    <row r="252" spans="1:16" x14ac:dyDescent="0.2">
      <c r="A252" s="87"/>
      <c r="B252" s="15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99"/>
      <c r="O252" s="199"/>
      <c r="P252" s="199"/>
    </row>
    <row r="253" spans="1:16" x14ac:dyDescent="0.2">
      <c r="A253" s="87"/>
      <c r="B253" s="15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99"/>
      <c r="O253" s="199"/>
      <c r="P253" s="199"/>
    </row>
    <row r="254" spans="1:16" x14ac:dyDescent="0.2">
      <c r="A254" s="87"/>
      <c r="B254" s="15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99"/>
      <c r="O254" s="199"/>
      <c r="P254" s="199"/>
    </row>
    <row r="255" spans="1:16" x14ac:dyDescent="0.2">
      <c r="A255" s="87"/>
      <c r="B255" s="15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99"/>
      <c r="O255" s="199"/>
      <c r="P255" s="199"/>
    </row>
    <row r="256" spans="1:16" x14ac:dyDescent="0.2">
      <c r="A256" s="87"/>
      <c r="B256" s="15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99"/>
      <c r="O256" s="199"/>
      <c r="P256" s="199"/>
    </row>
    <row r="257" spans="1:16" x14ac:dyDescent="0.2">
      <c r="A257" s="87"/>
      <c r="B257" s="15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99"/>
      <c r="O257" s="199"/>
      <c r="P257" s="199"/>
    </row>
    <row r="258" spans="1:16" x14ac:dyDescent="0.2">
      <c r="A258" s="87"/>
      <c r="B258" s="15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99"/>
      <c r="O258" s="199"/>
      <c r="P258" s="199"/>
    </row>
    <row r="259" spans="1:16" x14ac:dyDescent="0.2">
      <c r="A259" s="87"/>
      <c r="B259" s="15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99"/>
      <c r="O259" s="199"/>
      <c r="P259" s="199"/>
    </row>
    <row r="260" spans="1:16" x14ac:dyDescent="0.2">
      <c r="A260" s="87"/>
      <c r="B260" s="15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99"/>
      <c r="O260" s="199"/>
      <c r="P260" s="199"/>
    </row>
    <row r="261" spans="1:16" x14ac:dyDescent="0.2">
      <c r="A261" s="87"/>
      <c r="B261" s="15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99"/>
      <c r="O261" s="199"/>
      <c r="P261" s="199"/>
    </row>
    <row r="262" spans="1:16" x14ac:dyDescent="0.2">
      <c r="A262" s="87"/>
      <c r="B262" s="15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99"/>
      <c r="O262" s="199"/>
      <c r="P262" s="199"/>
    </row>
    <row r="263" spans="1:16" x14ac:dyDescent="0.2">
      <c r="A263" s="87"/>
      <c r="B263" s="15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99"/>
      <c r="O263" s="199"/>
      <c r="P263" s="199"/>
    </row>
    <row r="264" spans="1:16" x14ac:dyDescent="0.2">
      <c r="A264" s="87"/>
      <c r="B264" s="15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99"/>
      <c r="O264" s="199"/>
      <c r="P264" s="199"/>
    </row>
    <row r="265" spans="1:16" x14ac:dyDescent="0.2">
      <c r="A265" s="87"/>
      <c r="B265" s="15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99"/>
      <c r="O265" s="199"/>
      <c r="P265" s="199"/>
    </row>
    <row r="266" spans="1:16" x14ac:dyDescent="0.2">
      <c r="A266" s="87"/>
      <c r="B266" s="15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99"/>
      <c r="O266" s="199"/>
      <c r="P266" s="199"/>
    </row>
    <row r="267" spans="1:16" x14ac:dyDescent="0.2">
      <c r="A267" s="87"/>
      <c r="B267" s="15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99"/>
      <c r="O267" s="199"/>
      <c r="P267" s="199"/>
    </row>
    <row r="268" spans="1:16" x14ac:dyDescent="0.2">
      <c r="A268" s="87"/>
      <c r="B268" s="15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99"/>
      <c r="O268" s="199"/>
      <c r="P268" s="199"/>
    </row>
    <row r="269" spans="1:16" x14ac:dyDescent="0.2">
      <c r="A269" s="87"/>
      <c r="B269" s="15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99"/>
      <c r="O269" s="199"/>
      <c r="P269" s="199"/>
    </row>
    <row r="270" spans="1:16" x14ac:dyDescent="0.2">
      <c r="A270" s="87"/>
      <c r="B270" s="15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99"/>
      <c r="O270" s="199"/>
      <c r="P270" s="199"/>
    </row>
    <row r="271" spans="1:16" x14ac:dyDescent="0.2">
      <c r="A271" s="87"/>
      <c r="B271" s="15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99"/>
      <c r="O271" s="199"/>
      <c r="P271" s="199"/>
    </row>
    <row r="272" spans="1:16" x14ac:dyDescent="0.2">
      <c r="A272" s="87"/>
      <c r="B272" s="15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99"/>
      <c r="O272" s="199"/>
      <c r="P272" s="199"/>
    </row>
    <row r="273" spans="1:16" x14ac:dyDescent="0.2">
      <c r="A273" s="87"/>
      <c r="B273" s="15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99"/>
      <c r="O273" s="199"/>
      <c r="P273" s="199"/>
    </row>
    <row r="274" spans="1:16" x14ac:dyDescent="0.2">
      <c r="A274" s="87"/>
      <c r="B274" s="15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99"/>
      <c r="O274" s="199"/>
      <c r="P274" s="199"/>
    </row>
    <row r="275" spans="1:16" x14ac:dyDescent="0.2">
      <c r="A275" s="87"/>
      <c r="B275" s="15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99"/>
      <c r="O275" s="199"/>
      <c r="P275" s="199"/>
    </row>
    <row r="276" spans="1:16" x14ac:dyDescent="0.2">
      <c r="A276" s="87"/>
      <c r="B276" s="15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99"/>
      <c r="O276" s="199"/>
      <c r="P276" s="199"/>
    </row>
    <row r="277" spans="1:16" x14ac:dyDescent="0.2">
      <c r="A277" s="87"/>
      <c r="B277" s="15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99"/>
      <c r="O277" s="199"/>
      <c r="P277" s="199"/>
    </row>
    <row r="278" spans="1:16" x14ac:dyDescent="0.2">
      <c r="A278" s="87"/>
      <c r="B278" s="15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99"/>
      <c r="O278" s="199"/>
      <c r="P278" s="199"/>
    </row>
    <row r="279" spans="1:16" x14ac:dyDescent="0.2">
      <c r="A279" s="87"/>
      <c r="B279" s="15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99"/>
      <c r="O279" s="199"/>
      <c r="P279" s="199"/>
    </row>
    <row r="280" spans="1:16" x14ac:dyDescent="0.2">
      <c r="A280" s="87"/>
      <c r="B280" s="15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99"/>
      <c r="O280" s="199"/>
      <c r="P280" s="199"/>
    </row>
    <row r="281" spans="1:16" x14ac:dyDescent="0.2">
      <c r="A281" s="87"/>
      <c r="B281" s="15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99"/>
      <c r="O281" s="199"/>
      <c r="P281" s="199"/>
    </row>
    <row r="282" spans="1:16" x14ac:dyDescent="0.2">
      <c r="A282" s="87"/>
      <c r="B282" s="15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99"/>
      <c r="O282" s="199"/>
      <c r="P282" s="199"/>
    </row>
    <row r="283" spans="1:16" x14ac:dyDescent="0.2">
      <c r="A283" s="87"/>
      <c r="B283" s="15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99"/>
      <c r="O283" s="199"/>
      <c r="P283" s="199"/>
    </row>
    <row r="284" spans="1:16" x14ac:dyDescent="0.2">
      <c r="A284" s="87"/>
      <c r="B284" s="15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99"/>
      <c r="O284" s="199"/>
      <c r="P284" s="199"/>
    </row>
    <row r="285" spans="1:16" x14ac:dyDescent="0.2">
      <c r="A285" s="87"/>
      <c r="B285" s="15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99"/>
      <c r="O285" s="199"/>
      <c r="P285" s="199"/>
    </row>
    <row r="286" spans="1:16" x14ac:dyDescent="0.2">
      <c r="A286" s="87"/>
      <c r="B286" s="15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99"/>
      <c r="O286" s="199"/>
      <c r="P286" s="199"/>
    </row>
    <row r="287" spans="1:16" x14ac:dyDescent="0.2">
      <c r="A287" s="87"/>
      <c r="B287" s="15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99"/>
      <c r="O287" s="199"/>
      <c r="P287" s="199"/>
    </row>
    <row r="288" spans="1:16" x14ac:dyDescent="0.2">
      <c r="A288" s="87"/>
      <c r="B288" s="15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99"/>
      <c r="O288" s="199"/>
      <c r="P288" s="199"/>
    </row>
    <row r="289" spans="1:16" x14ac:dyDescent="0.2">
      <c r="A289" s="87"/>
      <c r="B289" s="15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99"/>
      <c r="O289" s="199"/>
      <c r="P289" s="199"/>
    </row>
    <row r="290" spans="1:16" x14ac:dyDescent="0.2">
      <c r="A290" s="87"/>
      <c r="B290" s="15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99"/>
      <c r="O290" s="199"/>
      <c r="P290" s="199"/>
    </row>
    <row r="291" spans="1:16" x14ac:dyDescent="0.2">
      <c r="A291" s="87"/>
      <c r="B291" s="15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99"/>
      <c r="O291" s="199"/>
      <c r="P291" s="199"/>
    </row>
    <row r="292" spans="1:16" x14ac:dyDescent="0.2">
      <c r="A292" s="87"/>
      <c r="B292" s="15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99"/>
      <c r="O292" s="199"/>
      <c r="P292" s="199"/>
    </row>
    <row r="293" spans="1:16" x14ac:dyDescent="0.2">
      <c r="A293" s="87"/>
      <c r="B293" s="15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99"/>
      <c r="O293" s="199"/>
      <c r="P293" s="199"/>
    </row>
    <row r="294" spans="1:16" x14ac:dyDescent="0.2">
      <c r="A294" s="87"/>
      <c r="B294" s="15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99"/>
      <c r="O294" s="199"/>
      <c r="P294" s="199"/>
    </row>
    <row r="295" spans="1:16" x14ac:dyDescent="0.2">
      <c r="A295" s="87"/>
      <c r="B295" s="15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99"/>
      <c r="O295" s="199"/>
      <c r="P295" s="199"/>
    </row>
    <row r="296" spans="1:16" x14ac:dyDescent="0.2">
      <c r="A296" s="87"/>
      <c r="B296" s="15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99"/>
      <c r="O296" s="199"/>
      <c r="P296" s="199"/>
    </row>
    <row r="297" spans="1:16" x14ac:dyDescent="0.2">
      <c r="A297" s="87"/>
      <c r="B297" s="15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99"/>
      <c r="O297" s="199"/>
      <c r="P297" s="199"/>
    </row>
    <row r="298" spans="1:16" x14ac:dyDescent="0.2">
      <c r="A298" s="87"/>
      <c r="B298" s="15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99"/>
      <c r="O298" s="199"/>
      <c r="P298" s="199"/>
    </row>
    <row r="299" spans="1:16" x14ac:dyDescent="0.2">
      <c r="A299" s="87"/>
      <c r="B299" s="15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99"/>
      <c r="O299" s="199"/>
      <c r="P299" s="199"/>
    </row>
    <row r="300" spans="1:16" x14ac:dyDescent="0.2">
      <c r="A300" s="87"/>
      <c r="B300" s="15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99"/>
      <c r="O300" s="199"/>
      <c r="P300" s="199"/>
    </row>
    <row r="301" spans="1:16" x14ac:dyDescent="0.2">
      <c r="A301" s="87"/>
      <c r="B301" s="15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99"/>
      <c r="O301" s="199"/>
      <c r="P301" s="199"/>
    </row>
    <row r="302" spans="1:16" x14ac:dyDescent="0.2">
      <c r="A302" s="87"/>
      <c r="B302" s="15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99"/>
      <c r="O302" s="199"/>
      <c r="P302" s="199"/>
    </row>
    <row r="303" spans="1:16" x14ac:dyDescent="0.2">
      <c r="A303" s="87"/>
      <c r="B303" s="15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99"/>
      <c r="O303" s="199"/>
      <c r="P303" s="199"/>
    </row>
    <row r="304" spans="1:16" x14ac:dyDescent="0.2">
      <c r="A304" s="87"/>
      <c r="B304" s="15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99"/>
      <c r="O304" s="199"/>
      <c r="P304" s="199"/>
    </row>
    <row r="305" spans="1:16" x14ac:dyDescent="0.2">
      <c r="A305" s="87"/>
      <c r="B305" s="15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99"/>
      <c r="O305" s="199"/>
      <c r="P305" s="199"/>
    </row>
    <row r="306" spans="1:16" x14ac:dyDescent="0.2">
      <c r="A306" s="87"/>
      <c r="B306" s="15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99"/>
      <c r="O306" s="199"/>
      <c r="P306" s="199"/>
    </row>
    <row r="307" spans="1:16" x14ac:dyDescent="0.2">
      <c r="A307" s="87"/>
      <c r="B307" s="15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99"/>
      <c r="O307" s="199"/>
      <c r="P307" s="199"/>
    </row>
    <row r="308" spans="1:16" x14ac:dyDescent="0.2">
      <c r="A308" s="87"/>
      <c r="B308" s="15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99"/>
      <c r="O308" s="199"/>
      <c r="P308" s="199"/>
    </row>
    <row r="309" spans="1:16" x14ac:dyDescent="0.2">
      <c r="A309" s="87"/>
      <c r="B309" s="15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99"/>
      <c r="O309" s="199"/>
      <c r="P309" s="199"/>
    </row>
    <row r="310" spans="1:16" x14ac:dyDescent="0.2">
      <c r="A310" s="87"/>
      <c r="B310" s="15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99"/>
      <c r="O310" s="199"/>
      <c r="P310" s="199"/>
    </row>
    <row r="311" spans="1:16" x14ac:dyDescent="0.2">
      <c r="A311" s="87"/>
      <c r="B311" s="15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99"/>
      <c r="O311" s="199"/>
      <c r="P311" s="199"/>
    </row>
    <row r="312" spans="1:16" x14ac:dyDescent="0.2">
      <c r="A312" s="87"/>
      <c r="B312" s="15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99"/>
      <c r="O312" s="199"/>
      <c r="P312" s="199"/>
    </row>
    <row r="313" spans="1:16" x14ac:dyDescent="0.2">
      <c r="A313" s="87"/>
      <c r="B313" s="15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99"/>
      <c r="O313" s="199"/>
      <c r="P313" s="199"/>
    </row>
    <row r="314" spans="1:16" x14ac:dyDescent="0.2">
      <c r="A314" s="87"/>
      <c r="B314" s="15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99"/>
      <c r="O314" s="199"/>
      <c r="P314" s="199"/>
    </row>
    <row r="315" spans="1:16" x14ac:dyDescent="0.2">
      <c r="A315" s="87"/>
      <c r="B315" s="15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99"/>
      <c r="O315" s="199"/>
      <c r="P315" s="199"/>
    </row>
    <row r="316" spans="1:16" x14ac:dyDescent="0.2">
      <c r="A316" s="87"/>
      <c r="B316" s="15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99"/>
      <c r="O316" s="199"/>
      <c r="P316" s="199"/>
    </row>
    <row r="317" spans="1:16" x14ac:dyDescent="0.2">
      <c r="A317" s="87"/>
      <c r="B317" s="15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99"/>
      <c r="O317" s="199"/>
      <c r="P317" s="199"/>
    </row>
    <row r="318" spans="1:16" x14ac:dyDescent="0.2">
      <c r="A318" s="87"/>
      <c r="B318" s="15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99"/>
      <c r="O318" s="199"/>
      <c r="P318" s="199"/>
    </row>
    <row r="319" spans="1:16" x14ac:dyDescent="0.2">
      <c r="A319" s="87"/>
      <c r="B319" s="15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99"/>
      <c r="O319" s="199"/>
      <c r="P319" s="199"/>
    </row>
    <row r="320" spans="1:16" x14ac:dyDescent="0.2">
      <c r="A320" s="87"/>
      <c r="B320" s="15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99"/>
      <c r="O320" s="199"/>
      <c r="P320" s="199"/>
    </row>
    <row r="321" spans="1:16" x14ac:dyDescent="0.2">
      <c r="A321" s="87"/>
      <c r="B321" s="15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99"/>
      <c r="O321" s="199"/>
      <c r="P321" s="199"/>
    </row>
    <row r="322" spans="1:16" x14ac:dyDescent="0.2">
      <c r="A322" s="87"/>
      <c r="B322" s="15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99"/>
      <c r="O322" s="199"/>
      <c r="P322" s="199"/>
    </row>
    <row r="323" spans="1:16" x14ac:dyDescent="0.2">
      <c r="A323" s="87"/>
      <c r="B323" s="15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99"/>
      <c r="O323" s="199"/>
      <c r="P323" s="199"/>
    </row>
    <row r="324" spans="1:16" x14ac:dyDescent="0.2">
      <c r="A324" s="87"/>
      <c r="B324" s="15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99"/>
      <c r="O324" s="199"/>
      <c r="P324" s="199"/>
    </row>
    <row r="325" spans="1:16" x14ac:dyDescent="0.2">
      <c r="A325" s="87"/>
      <c r="B325" s="15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99"/>
      <c r="O325" s="199"/>
      <c r="P325" s="199"/>
    </row>
    <row r="326" spans="1:16" x14ac:dyDescent="0.2">
      <c r="A326" s="87"/>
      <c r="B326" s="15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99"/>
      <c r="O326" s="199"/>
      <c r="P326" s="199"/>
    </row>
    <row r="327" spans="1:16" x14ac:dyDescent="0.2">
      <c r="A327" s="87"/>
      <c r="B327" s="15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99"/>
      <c r="O327" s="199"/>
      <c r="P327" s="199"/>
    </row>
    <row r="328" spans="1:16" x14ac:dyDescent="0.2">
      <c r="A328" s="87"/>
      <c r="B328" s="15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99"/>
      <c r="O328" s="199"/>
      <c r="P328" s="199"/>
    </row>
    <row r="329" spans="1:16" x14ac:dyDescent="0.2">
      <c r="A329" s="87"/>
      <c r="B329" s="15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99"/>
      <c r="O329" s="199"/>
      <c r="P329" s="199"/>
    </row>
    <row r="330" spans="1:16" x14ac:dyDescent="0.2">
      <c r="A330" s="87"/>
      <c r="B330" s="15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99"/>
      <c r="O330" s="199"/>
      <c r="P330" s="199"/>
    </row>
    <row r="331" spans="1:16" x14ac:dyDescent="0.2">
      <c r="A331" s="87"/>
      <c r="B331" s="15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99"/>
      <c r="O331" s="199"/>
      <c r="P331" s="199"/>
    </row>
    <row r="332" spans="1:16" x14ac:dyDescent="0.2">
      <c r="A332" s="87"/>
      <c r="B332" s="15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99"/>
      <c r="O332" s="199"/>
      <c r="P332" s="199"/>
    </row>
    <row r="333" spans="1:16" x14ac:dyDescent="0.2">
      <c r="A333" s="87"/>
      <c r="B333" s="15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99"/>
      <c r="O333" s="199"/>
      <c r="P333" s="199"/>
    </row>
    <row r="334" spans="1:16" x14ac:dyDescent="0.2">
      <c r="A334" s="87"/>
      <c r="B334" s="15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99"/>
      <c r="O334" s="199"/>
      <c r="P334" s="199"/>
    </row>
    <row r="335" spans="1:16" x14ac:dyDescent="0.2">
      <c r="A335" s="87"/>
      <c r="B335" s="15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99"/>
      <c r="O335" s="199"/>
      <c r="P335" s="199"/>
    </row>
    <row r="336" spans="1:16" x14ac:dyDescent="0.2">
      <c r="A336" s="87"/>
      <c r="B336" s="15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99"/>
      <c r="O336" s="199"/>
      <c r="P336" s="199"/>
    </row>
    <row r="337" spans="1:16" x14ac:dyDescent="0.2">
      <c r="A337" s="87"/>
      <c r="B337" s="15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99"/>
      <c r="O337" s="199"/>
      <c r="P337" s="199"/>
    </row>
    <row r="338" spans="1:16" x14ac:dyDescent="0.2">
      <c r="A338" s="87"/>
      <c r="B338" s="15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99"/>
      <c r="O338" s="199"/>
      <c r="P338" s="199"/>
    </row>
    <row r="339" spans="1:16" x14ac:dyDescent="0.2">
      <c r="A339" s="87"/>
      <c r="B339" s="15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99"/>
      <c r="O339" s="199"/>
      <c r="P339" s="199"/>
    </row>
    <row r="340" spans="1:16" x14ac:dyDescent="0.2">
      <c r="A340" s="87"/>
      <c r="B340" s="15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99"/>
      <c r="O340" s="199"/>
      <c r="P340" s="199"/>
    </row>
    <row r="341" spans="1:16" x14ac:dyDescent="0.2">
      <c r="A341" s="87"/>
      <c r="B341" s="15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99"/>
      <c r="O341" s="199"/>
      <c r="P341" s="199"/>
    </row>
    <row r="342" spans="1:16" x14ac:dyDescent="0.2">
      <c r="A342" s="87"/>
      <c r="B342" s="15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99"/>
      <c r="O342" s="199"/>
      <c r="P342" s="199"/>
    </row>
    <row r="343" spans="1:16" x14ac:dyDescent="0.2">
      <c r="A343" s="87"/>
      <c r="B343" s="15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99"/>
      <c r="O343" s="199"/>
      <c r="P343" s="199"/>
    </row>
    <row r="344" spans="1:16" x14ac:dyDescent="0.2">
      <c r="A344" s="87"/>
      <c r="B344" s="15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99"/>
      <c r="O344" s="199"/>
      <c r="P344" s="199"/>
    </row>
    <row r="345" spans="1:16" x14ac:dyDescent="0.2">
      <c r="A345" s="87"/>
      <c r="B345" s="15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99"/>
      <c r="O345" s="199"/>
      <c r="P345" s="199"/>
    </row>
    <row r="346" spans="1:16" x14ac:dyDescent="0.2">
      <c r="A346" s="87"/>
      <c r="B346" s="15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99"/>
      <c r="O346" s="199"/>
      <c r="P346" s="199"/>
    </row>
    <row r="347" spans="1:16" x14ac:dyDescent="0.2">
      <c r="A347" s="87"/>
      <c r="B347" s="15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99"/>
      <c r="O347" s="199"/>
      <c r="P347" s="199"/>
    </row>
    <row r="348" spans="1:16" x14ac:dyDescent="0.2">
      <c r="A348" s="87"/>
      <c r="B348" s="15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99"/>
      <c r="O348" s="199"/>
      <c r="P348" s="199"/>
    </row>
    <row r="349" spans="1:16" x14ac:dyDescent="0.2">
      <c r="A349" s="87"/>
      <c r="B349" s="15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99"/>
      <c r="O349" s="199"/>
      <c r="P349" s="199"/>
    </row>
    <row r="350" spans="1:16" x14ac:dyDescent="0.2">
      <c r="A350" s="87"/>
      <c r="B350" s="15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99"/>
      <c r="O350" s="199"/>
      <c r="P350" s="199"/>
    </row>
    <row r="351" spans="1:16" x14ac:dyDescent="0.2">
      <c r="A351" s="87"/>
      <c r="B351" s="15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99"/>
      <c r="O351" s="199"/>
      <c r="P351" s="199"/>
    </row>
    <row r="352" spans="1:16" x14ac:dyDescent="0.2">
      <c r="A352" s="87"/>
      <c r="B352" s="15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99"/>
      <c r="O352" s="199"/>
      <c r="P352" s="199"/>
    </row>
    <row r="353" spans="1:16" x14ac:dyDescent="0.2">
      <c r="A353" s="87"/>
      <c r="B353" s="15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99"/>
      <c r="O353" s="199"/>
      <c r="P353" s="199"/>
    </row>
    <row r="354" spans="1:16" x14ac:dyDescent="0.2">
      <c r="A354" s="87"/>
      <c r="B354" s="15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99"/>
      <c r="O354" s="199"/>
      <c r="P354" s="199"/>
    </row>
    <row r="355" spans="1:16" x14ac:dyDescent="0.2">
      <c r="A355" s="87"/>
      <c r="B355" s="15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99"/>
      <c r="O355" s="199"/>
      <c r="P355" s="199"/>
    </row>
    <row r="356" spans="1:16" x14ac:dyDescent="0.2">
      <c r="A356" s="87"/>
      <c r="B356" s="15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99"/>
      <c r="O356" s="199"/>
      <c r="P356" s="199"/>
    </row>
    <row r="357" spans="1:16" x14ac:dyDescent="0.2">
      <c r="A357" s="87"/>
      <c r="B357" s="15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99"/>
      <c r="O357" s="199"/>
      <c r="P357" s="199"/>
    </row>
    <row r="358" spans="1:16" x14ac:dyDescent="0.2">
      <c r="A358" s="87"/>
      <c r="B358" s="15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99"/>
      <c r="O358" s="199"/>
      <c r="P358" s="199"/>
    </row>
    <row r="359" spans="1:16" x14ac:dyDescent="0.2">
      <c r="A359" s="87"/>
      <c r="B359" s="15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99"/>
      <c r="O359" s="199"/>
      <c r="P359" s="199"/>
    </row>
    <row r="360" spans="1:16" x14ac:dyDescent="0.2">
      <c r="A360" s="87"/>
      <c r="B360" s="15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99"/>
      <c r="O360" s="199"/>
      <c r="P360" s="199"/>
    </row>
    <row r="361" spans="1:16" x14ac:dyDescent="0.2">
      <c r="A361" s="87"/>
      <c r="B361" s="15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99"/>
      <c r="O361" s="199"/>
      <c r="P361" s="199"/>
    </row>
    <row r="362" spans="1:16" x14ac:dyDescent="0.2">
      <c r="A362" s="87"/>
      <c r="B362" s="15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99"/>
      <c r="O362" s="199"/>
      <c r="P362" s="199"/>
    </row>
    <row r="363" spans="1:16" x14ac:dyDescent="0.2">
      <c r="A363" s="87"/>
      <c r="B363" s="15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99"/>
      <c r="O363" s="199"/>
      <c r="P363" s="199"/>
    </row>
    <row r="364" spans="1:16" x14ac:dyDescent="0.2">
      <c r="A364" s="87"/>
      <c r="B364" s="15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99"/>
      <c r="O364" s="199"/>
      <c r="P364" s="199"/>
    </row>
    <row r="365" spans="1:16" x14ac:dyDescent="0.2">
      <c r="A365" s="87"/>
      <c r="B365" s="15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99"/>
      <c r="O365" s="199"/>
      <c r="P365" s="199"/>
    </row>
    <row r="366" spans="1:16" x14ac:dyDescent="0.2">
      <c r="A366" s="87"/>
      <c r="B366" s="15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99"/>
      <c r="O366" s="199"/>
      <c r="P366" s="199"/>
    </row>
    <row r="367" spans="1:16" x14ac:dyDescent="0.2">
      <c r="A367" s="87"/>
      <c r="B367" s="15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99"/>
      <c r="O367" s="199"/>
      <c r="P367" s="199"/>
    </row>
    <row r="368" spans="1:16" x14ac:dyDescent="0.2">
      <c r="A368" s="87"/>
      <c r="B368" s="15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99"/>
      <c r="O368" s="199"/>
      <c r="P368" s="199"/>
    </row>
    <row r="369" spans="1:16" x14ac:dyDescent="0.2">
      <c r="A369" s="87"/>
      <c r="B369" s="15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99"/>
      <c r="O369" s="199"/>
      <c r="P369" s="199"/>
    </row>
    <row r="370" spans="1:16" x14ac:dyDescent="0.2">
      <c r="A370" s="87"/>
      <c r="B370" s="15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99"/>
      <c r="O370" s="199"/>
      <c r="P370" s="199"/>
    </row>
    <row r="371" spans="1:16" x14ac:dyDescent="0.2">
      <c r="A371" s="87"/>
      <c r="B371" s="15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99"/>
      <c r="O371" s="199"/>
      <c r="P371" s="199"/>
    </row>
    <row r="372" spans="1:16" x14ac:dyDescent="0.2">
      <c r="A372" s="87"/>
      <c r="B372" s="15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99"/>
      <c r="O372" s="199"/>
      <c r="P372" s="199"/>
    </row>
    <row r="373" spans="1:16" x14ac:dyDescent="0.2">
      <c r="A373" s="87"/>
      <c r="B373" s="15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99"/>
      <c r="O373" s="199"/>
      <c r="P373" s="199"/>
    </row>
    <row r="374" spans="1:16" x14ac:dyDescent="0.2">
      <c r="A374" s="87"/>
      <c r="B374" s="15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99"/>
      <c r="O374" s="199"/>
      <c r="P374" s="199"/>
    </row>
    <row r="375" spans="1:16" x14ac:dyDescent="0.2">
      <c r="A375" s="87"/>
      <c r="B375" s="15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99"/>
      <c r="O375" s="199"/>
      <c r="P375" s="199"/>
    </row>
    <row r="376" spans="1:16" x14ac:dyDescent="0.2">
      <c r="A376" s="87"/>
      <c r="B376" s="15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99"/>
      <c r="O376" s="199"/>
      <c r="P376" s="199"/>
    </row>
    <row r="377" spans="1:16" x14ac:dyDescent="0.2">
      <c r="A377" s="87"/>
      <c r="B377" s="15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99"/>
      <c r="O377" s="199"/>
      <c r="P377" s="199"/>
    </row>
    <row r="378" spans="1:16" x14ac:dyDescent="0.2">
      <c r="A378" s="87"/>
      <c r="B378" s="15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99"/>
      <c r="O378" s="199"/>
      <c r="P378" s="199"/>
    </row>
    <row r="379" spans="1:16" x14ac:dyDescent="0.2">
      <c r="A379" s="87"/>
      <c r="B379" s="15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99"/>
      <c r="O379" s="199"/>
      <c r="P379" s="199"/>
    </row>
    <row r="380" spans="1:16" x14ac:dyDescent="0.2">
      <c r="A380" s="87"/>
      <c r="B380" s="15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99"/>
      <c r="O380" s="199"/>
      <c r="P380" s="199"/>
    </row>
    <row r="381" spans="1:16" x14ac:dyDescent="0.2">
      <c r="A381" s="87"/>
      <c r="B381" s="15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99"/>
      <c r="O381" s="199"/>
      <c r="P381" s="199"/>
    </row>
    <row r="382" spans="1:16" x14ac:dyDescent="0.2">
      <c r="A382" s="87"/>
      <c r="B382" s="15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99"/>
      <c r="O382" s="199"/>
      <c r="P382" s="199"/>
    </row>
    <row r="383" spans="1:16" x14ac:dyDescent="0.2">
      <c r="A383" s="87"/>
      <c r="B383" s="15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99"/>
      <c r="O383" s="199"/>
      <c r="P383" s="199"/>
    </row>
    <row r="384" spans="1:16" x14ac:dyDescent="0.2">
      <c r="A384" s="87"/>
      <c r="B384" s="15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99"/>
      <c r="O384" s="199"/>
      <c r="P384" s="199"/>
    </row>
    <row r="385" spans="1:16" x14ac:dyDescent="0.2">
      <c r="A385" s="87"/>
      <c r="B385" s="15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99"/>
      <c r="O385" s="199"/>
      <c r="P385" s="199"/>
    </row>
    <row r="386" spans="1:16" x14ac:dyDescent="0.2">
      <c r="A386" s="87"/>
      <c r="B386" s="15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99"/>
      <c r="O386" s="199"/>
      <c r="P386" s="199"/>
    </row>
    <row r="387" spans="1:16" x14ac:dyDescent="0.2">
      <c r="A387" s="87"/>
      <c r="B387" s="15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99"/>
      <c r="O387" s="199"/>
      <c r="P387" s="199"/>
    </row>
    <row r="388" spans="1:16" x14ac:dyDescent="0.2">
      <c r="A388" s="87"/>
      <c r="B388" s="15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99"/>
      <c r="O388" s="199"/>
      <c r="P388" s="199"/>
    </row>
    <row r="389" spans="1:16" x14ac:dyDescent="0.2">
      <c r="A389" s="87"/>
      <c r="B389" s="15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99"/>
      <c r="O389" s="199"/>
      <c r="P389" s="199"/>
    </row>
    <row r="390" spans="1:16" x14ac:dyDescent="0.2">
      <c r="A390" s="87"/>
      <c r="B390" s="15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99"/>
      <c r="O390" s="199"/>
      <c r="P390" s="199"/>
    </row>
    <row r="391" spans="1:16" x14ac:dyDescent="0.2">
      <c r="A391" s="87"/>
      <c r="B391" s="15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99"/>
      <c r="O391" s="199"/>
      <c r="P391" s="199"/>
    </row>
    <row r="392" spans="1:16" x14ac:dyDescent="0.2">
      <c r="A392" s="87"/>
      <c r="B392" s="15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99"/>
      <c r="O392" s="199"/>
      <c r="P392" s="199"/>
    </row>
    <row r="393" spans="1:16" x14ac:dyDescent="0.2">
      <c r="A393" s="87"/>
      <c r="B393" s="15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99"/>
      <c r="O393" s="199"/>
      <c r="P393" s="199"/>
    </row>
    <row r="394" spans="1:16" x14ac:dyDescent="0.2">
      <c r="A394" s="87"/>
      <c r="B394" s="15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99"/>
      <c r="O394" s="199"/>
      <c r="P394" s="199"/>
    </row>
    <row r="395" spans="1:16" x14ac:dyDescent="0.2">
      <c r="A395" s="87"/>
      <c r="B395" s="15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99"/>
      <c r="O395" s="199"/>
      <c r="P395" s="199"/>
    </row>
    <row r="396" spans="1:16" x14ac:dyDescent="0.2">
      <c r="A396" s="87"/>
      <c r="B396" s="15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99"/>
      <c r="O396" s="199"/>
      <c r="P396" s="199"/>
    </row>
    <row r="397" spans="1:16" x14ac:dyDescent="0.2">
      <c r="A397" s="87"/>
      <c r="B397" s="15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99"/>
      <c r="O397" s="199"/>
      <c r="P397" s="199"/>
    </row>
    <row r="398" spans="1:16" x14ac:dyDescent="0.2">
      <c r="A398" s="87"/>
      <c r="B398" s="15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99"/>
      <c r="O398" s="199"/>
      <c r="P398" s="199"/>
    </row>
    <row r="399" spans="1:16" x14ac:dyDescent="0.2">
      <c r="A399" s="87"/>
      <c r="B399" s="15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99"/>
      <c r="O399" s="199"/>
      <c r="P399" s="199"/>
    </row>
    <row r="400" spans="1:16" x14ac:dyDescent="0.2">
      <c r="A400" s="87"/>
      <c r="B400" s="15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99"/>
      <c r="O400" s="199"/>
      <c r="P400" s="199"/>
    </row>
    <row r="401" spans="1:16" x14ac:dyDescent="0.2">
      <c r="A401" s="87"/>
      <c r="B401" s="15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99"/>
      <c r="O401" s="199"/>
      <c r="P401" s="199"/>
    </row>
    <row r="402" spans="1:16" x14ac:dyDescent="0.2">
      <c r="A402" s="87"/>
      <c r="B402" s="15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99"/>
      <c r="O402" s="199"/>
      <c r="P402" s="199"/>
    </row>
    <row r="403" spans="1:16" x14ac:dyDescent="0.2">
      <c r="A403" s="87"/>
      <c r="B403" s="15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99"/>
      <c r="O403" s="199"/>
      <c r="P403" s="199"/>
    </row>
    <row r="404" spans="1:16" x14ac:dyDescent="0.2">
      <c r="A404" s="87"/>
      <c r="B404" s="15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99"/>
      <c r="O404" s="199"/>
      <c r="P404" s="199"/>
    </row>
    <row r="405" spans="1:16" x14ac:dyDescent="0.2">
      <c r="A405" s="87"/>
      <c r="B405" s="15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99"/>
      <c r="O405" s="199"/>
      <c r="P405" s="199"/>
    </row>
    <row r="406" spans="1:16" x14ac:dyDescent="0.2">
      <c r="A406" s="87"/>
      <c r="B406" s="15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99"/>
      <c r="O406" s="199"/>
      <c r="P406" s="199"/>
    </row>
    <row r="407" spans="1:16" x14ac:dyDescent="0.2">
      <c r="A407" s="87"/>
      <c r="B407" s="15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99"/>
      <c r="O407" s="199"/>
      <c r="P407" s="199"/>
    </row>
    <row r="408" spans="1:16" x14ac:dyDescent="0.2">
      <c r="A408" s="87"/>
      <c r="B408" s="15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99"/>
      <c r="O408" s="199"/>
      <c r="P408" s="199"/>
    </row>
    <row r="409" spans="1:16" x14ac:dyDescent="0.2">
      <c r="A409" s="87"/>
      <c r="B409" s="15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99"/>
      <c r="O409" s="199"/>
      <c r="P409" s="199"/>
    </row>
    <row r="410" spans="1:16" x14ac:dyDescent="0.2">
      <c r="A410" s="87"/>
      <c r="B410" s="15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99"/>
      <c r="O410" s="199"/>
      <c r="P410" s="199"/>
    </row>
    <row r="411" spans="1:16" x14ac:dyDescent="0.2">
      <c r="A411" s="87"/>
      <c r="B411" s="15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99"/>
      <c r="O411" s="199"/>
      <c r="P411" s="199"/>
    </row>
    <row r="412" spans="1:16" x14ac:dyDescent="0.2">
      <c r="A412" s="87"/>
      <c r="B412" s="15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99"/>
      <c r="O412" s="199"/>
      <c r="P412" s="199"/>
    </row>
    <row r="413" spans="1:16" x14ac:dyDescent="0.2">
      <c r="A413" s="87"/>
      <c r="B413" s="15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99"/>
      <c r="O413" s="199"/>
      <c r="P413" s="199"/>
    </row>
    <row r="414" spans="1:16" x14ac:dyDescent="0.2">
      <c r="A414" s="87"/>
      <c r="B414" s="15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99"/>
      <c r="O414" s="199"/>
      <c r="P414" s="199"/>
    </row>
    <row r="415" spans="1:16" x14ac:dyDescent="0.2">
      <c r="A415" s="87"/>
      <c r="B415" s="15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99"/>
      <c r="O415" s="199"/>
      <c r="P415" s="199"/>
    </row>
    <row r="416" spans="1:16" x14ac:dyDescent="0.2">
      <c r="A416" s="87"/>
      <c r="B416" s="15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99"/>
      <c r="O416" s="199"/>
      <c r="P416" s="199"/>
    </row>
    <row r="417" spans="1:16" x14ac:dyDescent="0.2">
      <c r="A417" s="87"/>
      <c r="B417" s="15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99"/>
      <c r="O417" s="199"/>
      <c r="P417" s="199"/>
    </row>
    <row r="418" spans="1:16" x14ac:dyDescent="0.2">
      <c r="A418" s="87"/>
      <c r="B418" s="15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99"/>
      <c r="O418" s="199"/>
      <c r="P418" s="199"/>
    </row>
    <row r="419" spans="1:16" x14ac:dyDescent="0.2">
      <c r="A419" s="87"/>
      <c r="B419" s="15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99"/>
      <c r="O419" s="199"/>
      <c r="P419" s="199"/>
    </row>
    <row r="420" spans="1:16" x14ac:dyDescent="0.2">
      <c r="A420" s="87"/>
      <c r="B420" s="15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99"/>
      <c r="O420" s="199"/>
      <c r="P420" s="199"/>
    </row>
    <row r="421" spans="1:16" x14ac:dyDescent="0.2">
      <c r="A421" s="87"/>
      <c r="B421" s="15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99"/>
      <c r="O421" s="199"/>
      <c r="P421" s="199"/>
    </row>
    <row r="422" spans="1:16" x14ac:dyDescent="0.2">
      <c r="A422" s="87"/>
      <c r="B422" s="15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99"/>
      <c r="O422" s="199"/>
      <c r="P422" s="199"/>
    </row>
    <row r="423" spans="1:16" x14ac:dyDescent="0.2">
      <c r="A423" s="87"/>
      <c r="B423" s="15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99"/>
      <c r="O423" s="199"/>
      <c r="P423" s="199"/>
    </row>
    <row r="424" spans="1:16" x14ac:dyDescent="0.2">
      <c r="A424" s="87"/>
      <c r="B424" s="15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99"/>
      <c r="O424" s="199"/>
      <c r="P424" s="199"/>
    </row>
    <row r="425" spans="1:16" x14ac:dyDescent="0.2">
      <c r="A425" s="87"/>
      <c r="B425" s="15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99"/>
      <c r="O425" s="199"/>
      <c r="P425" s="199"/>
    </row>
    <row r="426" spans="1:16" x14ac:dyDescent="0.2">
      <c r="A426" s="87"/>
      <c r="B426" s="15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99"/>
      <c r="O426" s="199"/>
      <c r="P426" s="199"/>
    </row>
    <row r="427" spans="1:16" x14ac:dyDescent="0.2">
      <c r="A427" s="87"/>
      <c r="B427" s="15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99"/>
      <c r="O427" s="199"/>
      <c r="P427" s="199"/>
    </row>
    <row r="428" spans="1:16" x14ac:dyDescent="0.2">
      <c r="A428" s="87"/>
      <c r="B428" s="15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99"/>
      <c r="O428" s="199"/>
      <c r="P428" s="199"/>
    </row>
    <row r="429" spans="1:16" x14ac:dyDescent="0.2">
      <c r="A429" s="87"/>
      <c r="B429" s="15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99"/>
      <c r="O429" s="199"/>
      <c r="P429" s="199"/>
    </row>
    <row r="430" spans="1:16" x14ac:dyDescent="0.2">
      <c r="A430" s="87"/>
      <c r="B430" s="15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99"/>
      <c r="O430" s="199"/>
      <c r="P430" s="199"/>
    </row>
    <row r="431" spans="1:16" x14ac:dyDescent="0.2">
      <c r="A431" s="87"/>
      <c r="B431" s="15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99"/>
      <c r="O431" s="199"/>
      <c r="P431" s="199"/>
    </row>
    <row r="432" spans="1:16" x14ac:dyDescent="0.2">
      <c r="A432" s="87"/>
      <c r="B432" s="15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99"/>
      <c r="O432" s="199"/>
      <c r="P432" s="199"/>
    </row>
    <row r="433" spans="1:16" x14ac:dyDescent="0.2">
      <c r="A433" s="87"/>
      <c r="B433" s="15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99"/>
      <c r="O433" s="199"/>
      <c r="P433" s="199"/>
    </row>
    <row r="434" spans="1:16" x14ac:dyDescent="0.2">
      <c r="A434" s="87"/>
      <c r="B434" s="15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99"/>
      <c r="O434" s="199"/>
      <c r="P434" s="199"/>
    </row>
    <row r="435" spans="1:16" x14ac:dyDescent="0.2">
      <c r="A435" s="87"/>
      <c r="B435" s="15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99"/>
      <c r="O435" s="199"/>
      <c r="P435" s="199"/>
    </row>
    <row r="436" spans="1:16" x14ac:dyDescent="0.2">
      <c r="A436" s="87"/>
      <c r="B436" s="15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99"/>
      <c r="O436" s="199"/>
      <c r="P436" s="199"/>
    </row>
    <row r="437" spans="1:16" x14ac:dyDescent="0.2">
      <c r="A437" s="87"/>
      <c r="B437" s="15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99"/>
      <c r="O437" s="199"/>
      <c r="P437" s="199"/>
    </row>
    <row r="438" spans="1:16" x14ac:dyDescent="0.2">
      <c r="A438" s="87"/>
      <c r="B438" s="15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99"/>
      <c r="O438" s="199"/>
      <c r="P438" s="199"/>
    </row>
    <row r="439" spans="1:16" x14ac:dyDescent="0.2">
      <c r="A439" s="87"/>
      <c r="B439" s="15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99"/>
      <c r="O439" s="199"/>
      <c r="P439" s="199"/>
    </row>
    <row r="440" spans="1:16" x14ac:dyDescent="0.2">
      <c r="A440" s="87"/>
      <c r="B440" s="15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99"/>
      <c r="O440" s="199"/>
      <c r="P440" s="199"/>
    </row>
    <row r="441" spans="1:16" x14ac:dyDescent="0.2">
      <c r="A441" s="87"/>
      <c r="B441" s="15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99"/>
      <c r="O441" s="199"/>
      <c r="P441" s="199"/>
    </row>
    <row r="442" spans="1:16" x14ac:dyDescent="0.2">
      <c r="A442" s="87"/>
      <c r="B442" s="15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99"/>
      <c r="O442" s="199"/>
      <c r="P442" s="199"/>
    </row>
    <row r="443" spans="1:16" x14ac:dyDescent="0.2">
      <c r="A443" s="87"/>
      <c r="B443" s="15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99"/>
      <c r="O443" s="199"/>
      <c r="P443" s="199"/>
    </row>
    <row r="444" spans="1:16" x14ac:dyDescent="0.2">
      <c r="A444" s="87"/>
      <c r="B444" s="15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99"/>
      <c r="O444" s="199"/>
      <c r="P444" s="199"/>
    </row>
    <row r="445" spans="1:16" x14ac:dyDescent="0.2">
      <c r="A445" s="87"/>
      <c r="B445" s="15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99"/>
      <c r="O445" s="199"/>
      <c r="P445" s="199"/>
    </row>
    <row r="446" spans="1:16" x14ac:dyDescent="0.2">
      <c r="A446" s="87"/>
      <c r="B446" s="15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99"/>
      <c r="O446" s="199"/>
      <c r="P446" s="199"/>
    </row>
    <row r="447" spans="1:16" x14ac:dyDescent="0.2">
      <c r="A447" s="87"/>
      <c r="B447" s="15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99"/>
      <c r="O447" s="199"/>
      <c r="P447" s="199"/>
    </row>
    <row r="448" spans="1:16" x14ac:dyDescent="0.2">
      <c r="A448" s="87"/>
      <c r="B448" s="15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99"/>
      <c r="O448" s="199"/>
      <c r="P448" s="199"/>
    </row>
    <row r="449" spans="1:16" x14ac:dyDescent="0.2">
      <c r="A449" s="87"/>
      <c r="B449" s="15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99"/>
      <c r="O449" s="199"/>
      <c r="P449" s="199"/>
    </row>
    <row r="450" spans="1:16" x14ac:dyDescent="0.2">
      <c r="A450" s="87"/>
      <c r="B450" s="15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99"/>
      <c r="O450" s="199"/>
      <c r="P450" s="199"/>
    </row>
    <row r="451" spans="1:16" x14ac:dyDescent="0.2">
      <c r="A451" s="87"/>
      <c r="B451" s="15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99"/>
      <c r="O451" s="199"/>
      <c r="P451" s="199"/>
    </row>
    <row r="452" spans="1:16" x14ac:dyDescent="0.2">
      <c r="A452" s="87"/>
      <c r="B452" s="15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99"/>
      <c r="O452" s="199"/>
      <c r="P452" s="199"/>
    </row>
    <row r="453" spans="1:16" x14ac:dyDescent="0.2">
      <c r="A453" s="87"/>
      <c r="B453" s="15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99"/>
      <c r="O453" s="199"/>
      <c r="P453" s="199"/>
    </row>
    <row r="454" spans="1:16" x14ac:dyDescent="0.2">
      <c r="A454" s="87"/>
      <c r="B454" s="15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99"/>
      <c r="O454" s="199"/>
      <c r="P454" s="199"/>
    </row>
    <row r="455" spans="1:16" x14ac:dyDescent="0.2">
      <c r="A455" s="87"/>
      <c r="B455" s="15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99"/>
      <c r="O455" s="199"/>
      <c r="P455" s="199"/>
    </row>
    <row r="456" spans="1:16" x14ac:dyDescent="0.2">
      <c r="A456" s="87"/>
      <c r="B456" s="15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99"/>
      <c r="O456" s="199"/>
      <c r="P456" s="199"/>
    </row>
    <row r="457" spans="1:16" x14ac:dyDescent="0.2">
      <c r="A457" s="87"/>
      <c r="B457" s="15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99"/>
      <c r="O457" s="199"/>
      <c r="P457" s="199"/>
    </row>
    <row r="458" spans="1:16" x14ac:dyDescent="0.2">
      <c r="A458" s="87"/>
      <c r="B458" s="15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99"/>
      <c r="O458" s="199"/>
      <c r="P458" s="199"/>
    </row>
    <row r="459" spans="1:16" x14ac:dyDescent="0.2">
      <c r="A459" s="87"/>
      <c r="B459" s="15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99"/>
      <c r="O459" s="199"/>
      <c r="P459" s="199"/>
    </row>
    <row r="460" spans="1:16" x14ac:dyDescent="0.2">
      <c r="A460" s="87"/>
      <c r="B460" s="15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99"/>
      <c r="O460" s="199"/>
      <c r="P460" s="199"/>
    </row>
    <row r="461" spans="1:16" x14ac:dyDescent="0.2">
      <c r="A461" s="87"/>
      <c r="B461" s="15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99"/>
      <c r="O461" s="199"/>
      <c r="P461" s="199"/>
    </row>
    <row r="462" spans="1:16" x14ac:dyDescent="0.2">
      <c r="A462" s="87"/>
      <c r="B462" s="15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99"/>
      <c r="O462" s="199"/>
      <c r="P462" s="199"/>
    </row>
    <row r="463" spans="1:16" x14ac:dyDescent="0.2">
      <c r="A463" s="87"/>
      <c r="B463" s="15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99"/>
      <c r="O463" s="199"/>
      <c r="P463" s="199"/>
    </row>
    <row r="464" spans="1:16" x14ac:dyDescent="0.2">
      <c r="A464" s="87"/>
      <c r="B464" s="15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99"/>
      <c r="O464" s="199"/>
      <c r="P464" s="199"/>
    </row>
    <row r="465" spans="1:16" x14ac:dyDescent="0.2">
      <c r="A465" s="87"/>
      <c r="B465" s="15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99"/>
      <c r="O465" s="199"/>
      <c r="P465" s="199"/>
    </row>
    <row r="466" spans="1:16" x14ac:dyDescent="0.2">
      <c r="A466" s="87"/>
      <c r="B466" s="15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99"/>
      <c r="O466" s="199"/>
      <c r="P466" s="199"/>
    </row>
    <row r="467" spans="1:16" x14ac:dyDescent="0.2">
      <c r="A467" s="87"/>
      <c r="B467" s="15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99"/>
      <c r="O467" s="199"/>
      <c r="P467" s="199"/>
    </row>
    <row r="468" spans="1:16" x14ac:dyDescent="0.2">
      <c r="A468" s="87"/>
      <c r="B468" s="15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99"/>
      <c r="O468" s="199"/>
      <c r="P468" s="199"/>
    </row>
    <row r="469" spans="1:16" x14ac:dyDescent="0.2">
      <c r="A469" s="87"/>
      <c r="B469" s="15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99"/>
      <c r="O469" s="199"/>
      <c r="P469" s="199"/>
    </row>
    <row r="470" spans="1:16" x14ac:dyDescent="0.2">
      <c r="A470" s="87"/>
      <c r="B470" s="15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99"/>
      <c r="O470" s="199"/>
      <c r="P470" s="199"/>
    </row>
    <row r="471" spans="1:16" x14ac:dyDescent="0.2">
      <c r="A471" s="87"/>
      <c r="B471" s="15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99"/>
      <c r="O471" s="199"/>
      <c r="P471" s="199"/>
    </row>
    <row r="472" spans="1:16" x14ac:dyDescent="0.2">
      <c r="A472" s="87"/>
      <c r="B472" s="15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99"/>
      <c r="O472" s="199"/>
      <c r="P472" s="199"/>
    </row>
    <row r="473" spans="1:16" x14ac:dyDescent="0.2">
      <c r="A473" s="87"/>
      <c r="B473" s="15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99"/>
      <c r="O473" s="199"/>
      <c r="P473" s="199"/>
    </row>
    <row r="474" spans="1:16" x14ac:dyDescent="0.2">
      <c r="A474" s="87"/>
      <c r="B474" s="15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99"/>
      <c r="O474" s="199"/>
      <c r="P474" s="199"/>
    </row>
    <row r="475" spans="1:16" x14ac:dyDescent="0.2">
      <c r="A475" s="87"/>
      <c r="B475" s="15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99"/>
      <c r="O475" s="199"/>
      <c r="P475" s="199"/>
    </row>
    <row r="476" spans="1:16" x14ac:dyDescent="0.2">
      <c r="A476" s="87"/>
      <c r="B476" s="15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99"/>
      <c r="O476" s="199"/>
      <c r="P476" s="199"/>
    </row>
    <row r="477" spans="1:16" x14ac:dyDescent="0.2">
      <c r="A477" s="87"/>
      <c r="B477" s="15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99"/>
      <c r="O477" s="199"/>
      <c r="P477" s="199"/>
    </row>
    <row r="478" spans="1:16" x14ac:dyDescent="0.2">
      <c r="A478" s="87"/>
      <c r="B478" s="15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99"/>
      <c r="O478" s="199"/>
      <c r="P478" s="199"/>
    </row>
    <row r="479" spans="1:16" x14ac:dyDescent="0.2">
      <c r="A479" s="87"/>
      <c r="B479" s="15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99"/>
      <c r="O479" s="199"/>
      <c r="P479" s="199"/>
    </row>
    <row r="480" spans="1:16" x14ac:dyDescent="0.2">
      <c r="A480" s="87"/>
      <c r="B480" s="15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99"/>
      <c r="O480" s="199"/>
      <c r="P480" s="199"/>
    </row>
    <row r="481" spans="1:16" x14ac:dyDescent="0.2">
      <c r="A481" s="87"/>
      <c r="B481" s="15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99"/>
      <c r="O481" s="199"/>
      <c r="P481" s="199"/>
    </row>
    <row r="482" spans="1:16" x14ac:dyDescent="0.2">
      <c r="A482" s="87"/>
      <c r="B482" s="15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99"/>
      <c r="O482" s="199"/>
      <c r="P482" s="199"/>
    </row>
    <row r="483" spans="1:16" x14ac:dyDescent="0.2">
      <c r="A483" s="87"/>
      <c r="B483" s="15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99"/>
      <c r="O483" s="199"/>
      <c r="P483" s="199"/>
    </row>
    <row r="484" spans="1:16" x14ac:dyDescent="0.2">
      <c r="A484" s="87"/>
      <c r="B484" s="15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99"/>
      <c r="O484" s="199"/>
      <c r="P484" s="199"/>
    </row>
    <row r="485" spans="1:16" x14ac:dyDescent="0.2">
      <c r="A485" s="87"/>
      <c r="B485" s="15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99"/>
      <c r="O485" s="199"/>
      <c r="P485" s="199"/>
    </row>
    <row r="486" spans="1:16" x14ac:dyDescent="0.2">
      <c r="A486" s="87"/>
      <c r="B486" s="15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99"/>
      <c r="O486" s="199"/>
      <c r="P486" s="199"/>
    </row>
    <row r="487" spans="1:16" x14ac:dyDescent="0.2">
      <c r="A487" s="87"/>
      <c r="B487" s="15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99"/>
      <c r="O487" s="199"/>
      <c r="P487" s="199"/>
    </row>
    <row r="488" spans="1:16" x14ac:dyDescent="0.2">
      <c r="A488" s="87"/>
      <c r="B488" s="15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99"/>
      <c r="O488" s="199"/>
      <c r="P488" s="199"/>
    </row>
    <row r="489" spans="1:16" x14ac:dyDescent="0.2">
      <c r="A489" s="87"/>
      <c r="B489" s="15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99"/>
      <c r="O489" s="199"/>
      <c r="P489" s="199"/>
    </row>
    <row r="490" spans="1:16" x14ac:dyDescent="0.2">
      <c r="A490" s="87"/>
      <c r="B490" s="15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99"/>
      <c r="O490" s="199"/>
      <c r="P490" s="199"/>
    </row>
    <row r="491" spans="1:16" x14ac:dyDescent="0.2">
      <c r="A491" s="87"/>
      <c r="B491" s="15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99"/>
      <c r="O491" s="199"/>
      <c r="P491" s="199"/>
    </row>
    <row r="492" spans="1:16" x14ac:dyDescent="0.2">
      <c r="A492" s="87"/>
      <c r="B492" s="15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99"/>
      <c r="O492" s="199"/>
      <c r="P492" s="199"/>
    </row>
    <row r="493" spans="1:16" x14ac:dyDescent="0.2">
      <c r="A493" s="87"/>
      <c r="B493" s="15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99"/>
      <c r="O493" s="199"/>
      <c r="P493" s="199"/>
    </row>
    <row r="494" spans="1:16" x14ac:dyDescent="0.2">
      <c r="A494" s="87"/>
      <c r="B494" s="15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99"/>
      <c r="O494" s="199"/>
      <c r="P494" s="199"/>
    </row>
    <row r="495" spans="1:16" x14ac:dyDescent="0.2">
      <c r="A495" s="87"/>
      <c r="B495" s="15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99"/>
      <c r="O495" s="199"/>
      <c r="P495" s="199"/>
    </row>
    <row r="496" spans="1:16" x14ac:dyDescent="0.2">
      <c r="A496" s="87"/>
      <c r="B496" s="15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99"/>
      <c r="O496" s="199"/>
      <c r="P496" s="199"/>
    </row>
    <row r="497" spans="1:16" x14ac:dyDescent="0.2">
      <c r="A497" s="87"/>
      <c r="B497" s="15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99"/>
      <c r="O497" s="199"/>
      <c r="P497" s="199"/>
    </row>
    <row r="498" spans="1:16" x14ac:dyDescent="0.2">
      <c r="A498" s="87"/>
      <c r="B498" s="15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99"/>
      <c r="O498" s="199"/>
      <c r="P498" s="199"/>
    </row>
    <row r="499" spans="1:16" x14ac:dyDescent="0.2">
      <c r="A499" s="87"/>
      <c r="B499" s="15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99"/>
      <c r="O499" s="199"/>
      <c r="P499" s="199"/>
    </row>
    <row r="500" spans="1:16" x14ac:dyDescent="0.2">
      <c r="A500" s="87"/>
      <c r="B500" s="15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99"/>
      <c r="O500" s="199"/>
      <c r="P500" s="199"/>
    </row>
    <row r="501" spans="1:16" x14ac:dyDescent="0.2">
      <c r="A501" s="87"/>
      <c r="B501" s="15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99"/>
      <c r="O501" s="199"/>
      <c r="P501" s="199"/>
    </row>
    <row r="502" spans="1:16" x14ac:dyDescent="0.2">
      <c r="A502" s="87"/>
      <c r="B502" s="15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99"/>
      <c r="O502" s="199"/>
      <c r="P502" s="199"/>
    </row>
    <row r="503" spans="1:16" x14ac:dyDescent="0.2">
      <c r="A503" s="87"/>
      <c r="B503" s="15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99"/>
      <c r="O503" s="199"/>
      <c r="P503" s="199"/>
    </row>
    <row r="504" spans="1:16" x14ac:dyDescent="0.2">
      <c r="A504" s="87"/>
      <c r="B504" s="15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99"/>
      <c r="O504" s="199"/>
      <c r="P504" s="199"/>
    </row>
    <row r="505" spans="1:16" x14ac:dyDescent="0.2">
      <c r="A505" s="87"/>
      <c r="B505" s="15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99"/>
      <c r="O505" s="199"/>
      <c r="P505" s="199"/>
    </row>
    <row r="506" spans="1:16" x14ac:dyDescent="0.2">
      <c r="A506" s="87"/>
      <c r="B506" s="15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99"/>
      <c r="O506" s="199"/>
      <c r="P506" s="199"/>
    </row>
    <row r="507" spans="1:16" x14ac:dyDescent="0.2">
      <c r="A507" s="87"/>
      <c r="B507" s="15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99"/>
      <c r="O507" s="199"/>
      <c r="P507" s="199"/>
    </row>
    <row r="508" spans="1:16" x14ac:dyDescent="0.2">
      <c r="A508" s="87"/>
      <c r="B508" s="15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99"/>
      <c r="O508" s="199"/>
      <c r="P508" s="199"/>
    </row>
    <row r="509" spans="1:16" x14ac:dyDescent="0.2">
      <c r="A509" s="87"/>
      <c r="B509" s="15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99"/>
      <c r="O509" s="199"/>
      <c r="P509" s="199"/>
    </row>
  </sheetData>
  <mergeCells count="25">
    <mergeCell ref="A221:B221"/>
    <mergeCell ref="A6:B6"/>
    <mergeCell ref="A25:B25"/>
    <mergeCell ref="A79:B79"/>
    <mergeCell ref="A103:B103"/>
    <mergeCell ref="A26:B26"/>
    <mergeCell ref="A162:B162"/>
    <mergeCell ref="A191:B191"/>
    <mergeCell ref="A132:B132"/>
    <mergeCell ref="A175:B175"/>
    <mergeCell ref="A1:M1"/>
    <mergeCell ref="A157:B157"/>
    <mergeCell ref="A113:B113"/>
    <mergeCell ref="A215:B215"/>
    <mergeCell ref="A137:B137"/>
    <mergeCell ref="A118:B118"/>
    <mergeCell ref="A104:B104"/>
    <mergeCell ref="A197:B197"/>
    <mergeCell ref="A72:B72"/>
    <mergeCell ref="A73:B73"/>
    <mergeCell ref="A214:B214"/>
    <mergeCell ref="A128:B128"/>
    <mergeCell ref="A68:B68"/>
    <mergeCell ref="A99:B99"/>
    <mergeCell ref="A150:B150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MAPA</vt:lpstr>
      <vt:lpstr>OPĆI DIO 2</vt:lpstr>
      <vt:lpstr>PLAN PRIHODA</vt:lpstr>
      <vt:lpstr>PLAN RASHODA I IZDATAKA</vt:lpstr>
      <vt:lpstr>'PLAN PRIHODA'!Ispis_naslova</vt:lpstr>
      <vt:lpstr>'PLAN RASHODA I IZDATAKA'!Ispis_naslova</vt:lpstr>
      <vt:lpstr>MAPA!Podrucje_ispisa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Racunovotstvo</cp:lastModifiedBy>
  <cp:lastPrinted>2020-02-06T11:59:51Z</cp:lastPrinted>
  <dcterms:created xsi:type="dcterms:W3CDTF">2013-09-11T11:00:21Z</dcterms:created>
  <dcterms:modified xsi:type="dcterms:W3CDTF">2020-02-06T12:00:33Z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