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2"/>
  </bookViews>
  <sheets>
    <sheet name="OPĆI DIO" sheetId="1" r:id="rId1"/>
    <sheet name="PLAN PRIHODA" sheetId="2" r:id="rId2"/>
    <sheet name="List1" sheetId="4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1">'PLAN PRIHODA'!$1:$1</definedName>
    <definedName name="_xlnm.Print_Titles" localSheetId="3">'PLAN RASHODA I IZDATAKA'!$1:$2</definedName>
    <definedName name="_xlnm.Print_Area" localSheetId="0">'OPĆI DIO'!$A$1:$H$5</definedName>
    <definedName name="_xlnm.Print_Area" localSheetId="1">'PLAN PRIHODA'!$A$1:$I$56</definedName>
  </definedNames>
  <calcPr calcId="124519"/>
</workbook>
</file>

<file path=xl/calcChain.xml><?xml version="1.0" encoding="utf-8"?>
<calcChain xmlns="http://schemas.openxmlformats.org/spreadsheetml/2006/main">
  <c r="H9" i="4"/>
  <c r="H12" s="1"/>
  <c r="H22" s="1"/>
  <c r="G9"/>
  <c r="F9"/>
  <c r="H6"/>
  <c r="G6"/>
  <c r="G12" s="1"/>
  <c r="G22" s="1"/>
  <c r="F6"/>
  <c r="F12" s="1"/>
  <c r="F22" s="1"/>
  <c r="F22" i="3"/>
  <c r="G22"/>
  <c r="H22"/>
  <c r="I22"/>
  <c r="J22"/>
  <c r="H40" i="2"/>
  <c r="G15"/>
  <c r="F9"/>
  <c r="F5"/>
  <c r="H5"/>
  <c r="E11"/>
  <c r="E24" s="1"/>
  <c r="H24"/>
  <c r="F7"/>
  <c r="D13"/>
  <c r="D24" s="1"/>
  <c r="C7"/>
  <c r="B17"/>
  <c r="B24" s="1"/>
  <c r="C132" i="3"/>
  <c r="C131" s="1"/>
  <c r="C130" s="1"/>
  <c r="M132"/>
  <c r="L132"/>
  <c r="M137"/>
  <c r="L137"/>
  <c r="H119"/>
  <c r="C127"/>
  <c r="D138"/>
  <c r="C137"/>
  <c r="K77"/>
  <c r="K76" s="1"/>
  <c r="K75" s="1"/>
  <c r="K74" s="1"/>
  <c r="K73" s="1"/>
  <c r="K140"/>
  <c r="K137" s="1"/>
  <c r="J133"/>
  <c r="D104"/>
  <c r="K102"/>
  <c r="K29"/>
  <c r="E33"/>
  <c r="G33"/>
  <c r="H33"/>
  <c r="I33"/>
  <c r="J33"/>
  <c r="K33"/>
  <c r="C21"/>
  <c r="C24"/>
  <c r="C71"/>
  <c r="C153"/>
  <c r="C158"/>
  <c r="C159"/>
  <c r="M89"/>
  <c r="M88" s="1"/>
  <c r="C91"/>
  <c r="C72"/>
  <c r="K143"/>
  <c r="C165"/>
  <c r="C166"/>
  <c r="F146"/>
  <c r="F145" s="1"/>
  <c r="F144" s="1"/>
  <c r="C142"/>
  <c r="E96"/>
  <c r="E95" s="1"/>
  <c r="F96"/>
  <c r="F95" s="1"/>
  <c r="G96"/>
  <c r="G95" s="1"/>
  <c r="H95"/>
  <c r="I96"/>
  <c r="I95" s="1"/>
  <c r="J96"/>
  <c r="J95" s="1"/>
  <c r="K96"/>
  <c r="K95" s="1"/>
  <c r="L96"/>
  <c r="M96"/>
  <c r="D96"/>
  <c r="D95"/>
  <c r="E100"/>
  <c r="E99" s="1"/>
  <c r="F100"/>
  <c r="F99" s="1"/>
  <c r="G100"/>
  <c r="G99" s="1"/>
  <c r="H100"/>
  <c r="H99" s="1"/>
  <c r="I100"/>
  <c r="I99" s="1"/>
  <c r="J100"/>
  <c r="J99" s="1"/>
  <c r="K100"/>
  <c r="K99" s="1"/>
  <c r="L100"/>
  <c r="L99" s="1"/>
  <c r="L94" s="1"/>
  <c r="L93" s="1"/>
  <c r="M100"/>
  <c r="M99" s="1"/>
  <c r="D100"/>
  <c r="D99" s="1"/>
  <c r="E61"/>
  <c r="F61"/>
  <c r="G61"/>
  <c r="H61"/>
  <c r="I61"/>
  <c r="I60" s="1"/>
  <c r="I59" s="1"/>
  <c r="I58" s="1"/>
  <c r="J61"/>
  <c r="K61"/>
  <c r="L60"/>
  <c r="L59" s="1"/>
  <c r="L58" s="1"/>
  <c r="M60"/>
  <c r="M59" s="1"/>
  <c r="M58" s="1"/>
  <c r="E63"/>
  <c r="F63"/>
  <c r="G63"/>
  <c r="H63"/>
  <c r="I63"/>
  <c r="J63"/>
  <c r="K63"/>
  <c r="K60" s="1"/>
  <c r="K59" s="1"/>
  <c r="K58" s="1"/>
  <c r="D60"/>
  <c r="M128"/>
  <c r="L89"/>
  <c r="L88" s="1"/>
  <c r="M70"/>
  <c r="M69"/>
  <c r="M68"/>
  <c r="M67" s="1"/>
  <c r="M66" s="1"/>
  <c r="L55"/>
  <c r="L47"/>
  <c r="L28" s="1"/>
  <c r="L27" s="1"/>
  <c r="L164"/>
  <c r="L163"/>
  <c r="L162"/>
  <c r="L161" s="1"/>
  <c r="L160" s="1"/>
  <c r="M164"/>
  <c r="M163"/>
  <c r="M162" s="1"/>
  <c r="M161" s="1"/>
  <c r="M160" s="1"/>
  <c r="L157"/>
  <c r="L156" s="1"/>
  <c r="L155" s="1"/>
  <c r="L154" s="1"/>
  <c r="M157"/>
  <c r="M156" s="1"/>
  <c r="M155" s="1"/>
  <c r="M154" s="1"/>
  <c r="M146"/>
  <c r="M145" s="1"/>
  <c r="M144" s="1"/>
  <c r="L128"/>
  <c r="L70"/>
  <c r="L69" s="1"/>
  <c r="L68" s="1"/>
  <c r="L67" s="1"/>
  <c r="L66" s="1"/>
  <c r="M55"/>
  <c r="M47"/>
  <c r="M28" s="1"/>
  <c r="M27" s="1"/>
  <c r="F10"/>
  <c r="G10"/>
  <c r="H10"/>
  <c r="I10"/>
  <c r="J10"/>
  <c r="F14"/>
  <c r="G14"/>
  <c r="H14"/>
  <c r="I14"/>
  <c r="I9" s="1"/>
  <c r="J14"/>
  <c r="F16"/>
  <c r="G16"/>
  <c r="H16"/>
  <c r="I16"/>
  <c r="J16"/>
  <c r="F20"/>
  <c r="F19" s="1"/>
  <c r="G20"/>
  <c r="G19" s="1"/>
  <c r="H20"/>
  <c r="I20"/>
  <c r="I19" s="1"/>
  <c r="J20"/>
  <c r="J19" s="1"/>
  <c r="L19"/>
  <c r="H9" i="1"/>
  <c r="G9"/>
  <c r="F9"/>
  <c r="H6"/>
  <c r="G6"/>
  <c r="F6"/>
  <c r="F12" s="1"/>
  <c r="F22" s="1"/>
  <c r="E115" i="3"/>
  <c r="C109" s="1"/>
  <c r="F115"/>
  <c r="G115"/>
  <c r="H115"/>
  <c r="I115"/>
  <c r="J115"/>
  <c r="E112"/>
  <c r="F112"/>
  <c r="G112"/>
  <c r="H112"/>
  <c r="H109" s="1"/>
  <c r="H108" s="1"/>
  <c r="H107" s="1"/>
  <c r="H105" s="1"/>
  <c r="I112"/>
  <c r="J112"/>
  <c r="E110"/>
  <c r="F110"/>
  <c r="G110"/>
  <c r="G109" s="1"/>
  <c r="G108" s="1"/>
  <c r="G107" s="1"/>
  <c r="G105" s="1"/>
  <c r="H110"/>
  <c r="I110"/>
  <c r="J110"/>
  <c r="F24" i="2"/>
  <c r="D164" i="3"/>
  <c r="C164" s="1"/>
  <c r="E164"/>
  <c r="E163"/>
  <c r="E162"/>
  <c r="E161" s="1"/>
  <c r="E160" s="1"/>
  <c r="F164"/>
  <c r="F163"/>
  <c r="F162" s="1"/>
  <c r="F161" s="1"/>
  <c r="F160" s="1"/>
  <c r="G164"/>
  <c r="G163" s="1"/>
  <c r="G162" s="1"/>
  <c r="G161" s="1"/>
  <c r="G160" s="1"/>
  <c r="H164"/>
  <c r="H163" s="1"/>
  <c r="H162" s="1"/>
  <c r="H161" s="1"/>
  <c r="H160" s="1"/>
  <c r="I164"/>
  <c r="I163"/>
  <c r="I162"/>
  <c r="I161" s="1"/>
  <c r="I160" s="1"/>
  <c r="J164"/>
  <c r="J163"/>
  <c r="J162" s="1"/>
  <c r="J161" s="1"/>
  <c r="J160" s="1"/>
  <c r="D157"/>
  <c r="D156" s="1"/>
  <c r="E157"/>
  <c r="E156"/>
  <c r="E155"/>
  <c r="E154" s="1"/>
  <c r="F157"/>
  <c r="F156"/>
  <c r="F155"/>
  <c r="F154" s="1"/>
  <c r="G157"/>
  <c r="G156"/>
  <c r="G155"/>
  <c r="G154" s="1"/>
  <c r="H157"/>
  <c r="I157"/>
  <c r="I156"/>
  <c r="I155" s="1"/>
  <c r="I154" s="1"/>
  <c r="J157"/>
  <c r="J156"/>
  <c r="J155" s="1"/>
  <c r="J154" s="1"/>
  <c r="E147"/>
  <c r="G147"/>
  <c r="H147"/>
  <c r="H138"/>
  <c r="H136"/>
  <c r="I147"/>
  <c r="J147"/>
  <c r="D151"/>
  <c r="D146" s="1"/>
  <c r="E151"/>
  <c r="H151"/>
  <c r="I151"/>
  <c r="J151"/>
  <c r="D70"/>
  <c r="D69" s="1"/>
  <c r="E70"/>
  <c r="E69" s="1"/>
  <c r="E68" s="1"/>
  <c r="E67" s="1"/>
  <c r="E66" s="1"/>
  <c r="F70"/>
  <c r="F69" s="1"/>
  <c r="F68" s="1"/>
  <c r="F67" s="1"/>
  <c r="F66" s="1"/>
  <c r="G70"/>
  <c r="G69"/>
  <c r="G68"/>
  <c r="G67" s="1"/>
  <c r="G66" s="1"/>
  <c r="H70"/>
  <c r="H69"/>
  <c r="H68" s="1"/>
  <c r="H67" s="1"/>
  <c r="H66" s="1"/>
  <c r="I70"/>
  <c r="I69" s="1"/>
  <c r="I68" s="1"/>
  <c r="I67" s="1"/>
  <c r="I66" s="1"/>
  <c r="J70"/>
  <c r="J69" s="1"/>
  <c r="J68" s="1"/>
  <c r="J67" s="1"/>
  <c r="J66" s="1"/>
  <c r="D128"/>
  <c r="D127" s="1"/>
  <c r="E128"/>
  <c r="E127" s="1"/>
  <c r="F128"/>
  <c r="F127" s="1"/>
  <c r="G128"/>
  <c r="G127" s="1"/>
  <c r="H127"/>
  <c r="I128"/>
  <c r="I127" s="1"/>
  <c r="J128"/>
  <c r="J127"/>
  <c r="D124"/>
  <c r="E124"/>
  <c r="F124"/>
  <c r="F119" s="1"/>
  <c r="F118" s="1"/>
  <c r="F117" s="1"/>
  <c r="G124"/>
  <c r="I124"/>
  <c r="J124"/>
  <c r="D120"/>
  <c r="E120"/>
  <c r="F120"/>
  <c r="G120"/>
  <c r="I120"/>
  <c r="J120"/>
  <c r="D89"/>
  <c r="D88" s="1"/>
  <c r="E89"/>
  <c r="E88" s="1"/>
  <c r="F89"/>
  <c r="F88" s="1"/>
  <c r="G89"/>
  <c r="G88" s="1"/>
  <c r="H89"/>
  <c r="H88" s="1"/>
  <c r="I89"/>
  <c r="I88" s="1"/>
  <c r="J89"/>
  <c r="J88" s="1"/>
  <c r="D84"/>
  <c r="D76" s="1"/>
  <c r="E84"/>
  <c r="F84"/>
  <c r="I84"/>
  <c r="J84"/>
  <c r="E77"/>
  <c r="E76" s="1"/>
  <c r="F77"/>
  <c r="G76"/>
  <c r="H76"/>
  <c r="I77"/>
  <c r="J77"/>
  <c r="J76" s="1"/>
  <c r="D55"/>
  <c r="E56"/>
  <c r="F56"/>
  <c r="F55"/>
  <c r="G56"/>
  <c r="G55" s="1"/>
  <c r="H56"/>
  <c r="H55"/>
  <c r="I56"/>
  <c r="I55" s="1"/>
  <c r="J56"/>
  <c r="J55" s="1"/>
  <c r="E49"/>
  <c r="H49"/>
  <c r="I49"/>
  <c r="J49"/>
  <c r="D47"/>
  <c r="C47" s="1"/>
  <c r="E47"/>
  <c r="F47"/>
  <c r="G47"/>
  <c r="H47"/>
  <c r="I47"/>
  <c r="J47"/>
  <c r="E38"/>
  <c r="F38"/>
  <c r="J38"/>
  <c r="D16"/>
  <c r="I55" i="2"/>
  <c r="H55"/>
  <c r="G55"/>
  <c r="F55"/>
  <c r="E55"/>
  <c r="D55"/>
  <c r="C55"/>
  <c r="B55"/>
  <c r="I40"/>
  <c r="G40"/>
  <c r="F40"/>
  <c r="E40"/>
  <c r="D40"/>
  <c r="C40"/>
  <c r="B40"/>
  <c r="I24"/>
  <c r="J29" i="3"/>
  <c r="I29"/>
  <c r="H29"/>
  <c r="G29"/>
  <c r="E29"/>
  <c r="E28" s="1"/>
  <c r="D10"/>
  <c r="D9" s="1"/>
  <c r="C24" i="2"/>
  <c r="G24"/>
  <c r="M76" i="3"/>
  <c r="M75" s="1"/>
  <c r="M74" s="1"/>
  <c r="M73" s="1"/>
  <c r="L76"/>
  <c r="L146"/>
  <c r="L145" s="1"/>
  <c r="L144" s="1"/>
  <c r="M19"/>
  <c r="L9"/>
  <c r="M9"/>
  <c r="D102"/>
  <c r="L109"/>
  <c r="L108" s="1"/>
  <c r="L107" s="1"/>
  <c r="J60"/>
  <c r="J59" s="1"/>
  <c r="J58" s="1"/>
  <c r="C157"/>
  <c r="M109"/>
  <c r="M108" s="1"/>
  <c r="M107" s="1"/>
  <c r="F60"/>
  <c r="F59" s="1"/>
  <c r="F58" s="1"/>
  <c r="D19"/>
  <c r="H156"/>
  <c r="H155"/>
  <c r="H154"/>
  <c r="D109"/>
  <c r="D108" s="1"/>
  <c r="D107" s="1"/>
  <c r="F138"/>
  <c r="F136"/>
  <c r="H132"/>
  <c r="H131" s="1"/>
  <c r="H130" s="1"/>
  <c r="H135"/>
  <c r="F135"/>
  <c r="F132"/>
  <c r="F131" s="1"/>
  <c r="F130" s="1"/>
  <c r="F102"/>
  <c r="F103"/>
  <c r="G138"/>
  <c r="G136"/>
  <c r="G135" s="1"/>
  <c r="G132"/>
  <c r="G131" s="1"/>
  <c r="G130" s="1"/>
  <c r="H146" l="1"/>
  <c r="H145" s="1"/>
  <c r="H144" s="1"/>
  <c r="E146"/>
  <c r="E145" s="1"/>
  <c r="E144" s="1"/>
  <c r="E143" s="1"/>
  <c r="E140" s="1"/>
  <c r="I146"/>
  <c r="I145" s="1"/>
  <c r="I144" s="1"/>
  <c r="J146"/>
  <c r="J145" s="1"/>
  <c r="J144" s="1"/>
  <c r="J143" s="1"/>
  <c r="J140" s="1"/>
  <c r="J138" s="1"/>
  <c r="J137" s="1"/>
  <c r="J136" s="1"/>
  <c r="J135" s="1"/>
  <c r="G119"/>
  <c r="I119"/>
  <c r="I118" s="1"/>
  <c r="I117" s="1"/>
  <c r="D119"/>
  <c r="D118" s="1"/>
  <c r="D117" s="1"/>
  <c r="E119"/>
  <c r="L119"/>
  <c r="L118" s="1"/>
  <c r="L117" s="1"/>
  <c r="M119"/>
  <c r="M118" s="1"/>
  <c r="M117" s="1"/>
  <c r="J119"/>
  <c r="J118" s="1"/>
  <c r="J117" s="1"/>
  <c r="E118"/>
  <c r="E117" s="1"/>
  <c r="I109"/>
  <c r="I108" s="1"/>
  <c r="I107" s="1"/>
  <c r="I105" s="1"/>
  <c r="I104" s="1"/>
  <c r="I103" s="1"/>
  <c r="E109"/>
  <c r="J109"/>
  <c r="J108" s="1"/>
  <c r="J107" s="1"/>
  <c r="J105" s="1"/>
  <c r="J102" s="1"/>
  <c r="I94"/>
  <c r="I93" s="1"/>
  <c r="J94"/>
  <c r="J93" s="1"/>
  <c r="F94"/>
  <c r="F93" s="1"/>
  <c r="G75"/>
  <c r="G74" s="1"/>
  <c r="G73" s="1"/>
  <c r="L75"/>
  <c r="L74" s="1"/>
  <c r="L73" s="1"/>
  <c r="H75"/>
  <c r="H74" s="1"/>
  <c r="H73" s="1"/>
  <c r="J75"/>
  <c r="J74" s="1"/>
  <c r="J73" s="1"/>
  <c r="I76"/>
  <c r="I75" s="1"/>
  <c r="I74" s="1"/>
  <c r="I73" s="1"/>
  <c r="E75"/>
  <c r="E74" s="1"/>
  <c r="E73" s="1"/>
  <c r="G60"/>
  <c r="G59" s="1"/>
  <c r="G58" s="1"/>
  <c r="H60"/>
  <c r="H59" s="1"/>
  <c r="H58" s="1"/>
  <c r="E60"/>
  <c r="E59" s="1"/>
  <c r="E58" s="1"/>
  <c r="M26"/>
  <c r="M25"/>
  <c r="F28"/>
  <c r="F27" s="1"/>
  <c r="F25" s="1"/>
  <c r="H28"/>
  <c r="H27" s="1"/>
  <c r="H25" s="1"/>
  <c r="I28"/>
  <c r="I27" s="1"/>
  <c r="J28"/>
  <c r="J27" s="1"/>
  <c r="J25" s="1"/>
  <c r="G28"/>
  <c r="G27" s="1"/>
  <c r="G26" s="1"/>
  <c r="H19"/>
  <c r="H8" s="1"/>
  <c r="H6" s="1"/>
  <c r="I8"/>
  <c r="I6" s="1"/>
  <c r="H9"/>
  <c r="J9"/>
  <c r="J8" s="1"/>
  <c r="F9"/>
  <c r="F8" s="1"/>
  <c r="F6" s="1"/>
  <c r="G9"/>
  <c r="G8" s="1"/>
  <c r="G6" s="1"/>
  <c r="M143"/>
  <c r="H12" i="1"/>
  <c r="H22" s="1"/>
  <c r="G12"/>
  <c r="G22" s="1"/>
  <c r="B41" i="2"/>
  <c r="B56"/>
  <c r="B25"/>
  <c r="L8" i="3"/>
  <c r="L7" s="1"/>
  <c r="M8"/>
  <c r="M6" s="1"/>
  <c r="M136"/>
  <c r="M135" s="1"/>
  <c r="C119"/>
  <c r="C118" s="1"/>
  <c r="C117" s="1"/>
  <c r="H118"/>
  <c r="H117" s="1"/>
  <c r="H94"/>
  <c r="H93" s="1"/>
  <c r="E19"/>
  <c r="C19" s="1"/>
  <c r="E9"/>
  <c r="F7"/>
  <c r="L25"/>
  <c r="L26"/>
  <c r="D155"/>
  <c r="C156"/>
  <c r="G102"/>
  <c r="G104"/>
  <c r="G103" s="1"/>
  <c r="E108"/>
  <c r="D59"/>
  <c r="D75"/>
  <c r="C69"/>
  <c r="D68"/>
  <c r="M102"/>
  <c r="M103"/>
  <c r="D8"/>
  <c r="D145"/>
  <c r="D94"/>
  <c r="C99"/>
  <c r="E94"/>
  <c r="E93" s="1"/>
  <c r="C95"/>
  <c r="D103"/>
  <c r="C88"/>
  <c r="G94"/>
  <c r="G93" s="1"/>
  <c r="I143"/>
  <c r="I140" s="1"/>
  <c r="I138" s="1"/>
  <c r="I137" s="1"/>
  <c r="I136" s="1"/>
  <c r="I132" s="1"/>
  <c r="I131" s="1"/>
  <c r="I130" s="1"/>
  <c r="L143"/>
  <c r="F143"/>
  <c r="M94"/>
  <c r="M93" s="1"/>
  <c r="L103"/>
  <c r="L102"/>
  <c r="F26"/>
  <c r="I7"/>
  <c r="G118"/>
  <c r="G117" s="1"/>
  <c r="H102"/>
  <c r="H104"/>
  <c r="H103" s="1"/>
  <c r="K94"/>
  <c r="K93" s="1"/>
  <c r="F76"/>
  <c r="F75" s="1"/>
  <c r="F74" s="1"/>
  <c r="F73" s="1"/>
  <c r="C100"/>
  <c r="C89"/>
  <c r="E55"/>
  <c r="E27" s="1"/>
  <c r="G146"/>
  <c r="G145" s="1"/>
  <c r="G144" s="1"/>
  <c r="G143" s="1"/>
  <c r="F109"/>
  <c r="F108" s="1"/>
  <c r="F107" s="1"/>
  <c r="H143"/>
  <c r="D163"/>
  <c r="D28"/>
  <c r="C70"/>
  <c r="I135" l="1"/>
  <c r="I102"/>
  <c r="J104"/>
  <c r="J103" s="1"/>
  <c r="H92"/>
  <c r="F92"/>
  <c r="F167" s="1"/>
  <c r="C60"/>
  <c r="H26"/>
  <c r="J26"/>
  <c r="G25"/>
  <c r="L6"/>
  <c r="H7"/>
  <c r="G7"/>
  <c r="C9"/>
  <c r="E138"/>
  <c r="E137" s="1"/>
  <c r="E136" s="1"/>
  <c r="D137"/>
  <c r="M7"/>
  <c r="M131"/>
  <c r="M130" s="1"/>
  <c r="M92" s="1"/>
  <c r="L136"/>
  <c r="K136"/>
  <c r="H167"/>
  <c r="E8"/>
  <c r="C8" s="1"/>
  <c r="E26"/>
  <c r="E25"/>
  <c r="D27"/>
  <c r="C28"/>
  <c r="I26"/>
  <c r="I25"/>
  <c r="C68"/>
  <c r="D67"/>
  <c r="D58"/>
  <c r="C58" s="1"/>
  <c r="C59"/>
  <c r="C108"/>
  <c r="E107"/>
  <c r="D93"/>
  <c r="C93" s="1"/>
  <c r="C94"/>
  <c r="C75"/>
  <c r="D74"/>
  <c r="D154"/>
  <c r="C155"/>
  <c r="J7"/>
  <c r="J6"/>
  <c r="D7"/>
  <c r="D6"/>
  <c r="C163"/>
  <c r="D162"/>
  <c r="C55"/>
  <c r="J131"/>
  <c r="J130" s="1"/>
  <c r="J92" s="1"/>
  <c r="C76"/>
  <c r="G92"/>
  <c r="C146"/>
  <c r="C145"/>
  <c r="D144"/>
  <c r="C144" s="1"/>
  <c r="I92" l="1"/>
  <c r="K92"/>
  <c r="K167" s="1"/>
  <c r="K135"/>
  <c r="I167"/>
  <c r="G167"/>
  <c r="C74"/>
  <c r="D73"/>
  <c r="C73" s="1"/>
  <c r="E6"/>
  <c r="C6" s="1"/>
  <c r="E135"/>
  <c r="E132"/>
  <c r="E131" s="1"/>
  <c r="E130" s="1"/>
  <c r="M167"/>
  <c r="L135"/>
  <c r="L131"/>
  <c r="L130" s="1"/>
  <c r="E7"/>
  <c r="C7" s="1"/>
  <c r="D66"/>
  <c r="C66" s="1"/>
  <c r="C67"/>
  <c r="D143"/>
  <c r="D136" s="1"/>
  <c r="C154"/>
  <c r="C143" s="1"/>
  <c r="C136" s="1"/>
  <c r="C135" s="1"/>
  <c r="C162"/>
  <c r="D161"/>
  <c r="C27"/>
  <c r="D26"/>
  <c r="E105"/>
  <c r="C107"/>
  <c r="J167"/>
  <c r="L92" l="1"/>
  <c r="L167" s="1"/>
  <c r="E104"/>
  <c r="E102"/>
  <c r="D160"/>
  <c r="C160" s="1"/>
  <c r="C161"/>
  <c r="D135"/>
  <c r="D25"/>
  <c r="C25" s="1"/>
  <c r="C26"/>
  <c r="D131" l="1"/>
  <c r="C102"/>
  <c r="E92"/>
  <c r="E167" s="1"/>
  <c r="E103"/>
  <c r="C103" s="1"/>
  <c r="C104"/>
  <c r="D130" l="1"/>
  <c r="D92" l="1"/>
  <c r="D167" s="1"/>
  <c r="C92" l="1"/>
  <c r="C167" s="1"/>
</calcChain>
</file>

<file path=xl/sharedStrings.xml><?xml version="1.0" encoding="utf-8"?>
<sst xmlns="http://schemas.openxmlformats.org/spreadsheetml/2006/main" count="197" uniqueCount="95">
  <si>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</si>
  <si>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</si>
  <si>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</si>
  <si>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</si>
  <si>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</si>
  <si>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</si>
  <si>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</si>
  <si>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</si>
  <si>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</si>
  <si>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</si>
  <si>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</si>
  <si>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</si>
  <si>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</si>
  <si>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</si>
  <si>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</si>
  <si>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</si>
  <si>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</si>
  <si>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</si>
  <si>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</si>
  <si>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</si>
  <si>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</si>
  <si>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</si>
  <si>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</si>
  <si>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</si>
  <si>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</si>
  <si>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</si>
  <si>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</si>
  <si>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</si>
  <si>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</si>
  <si>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</si>
  <si>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</si>
  <si>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</si>
  <si>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</si>
  <si>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</si>
  <si>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</si>
  <si>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</si>
  <si>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</si>
  <si>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</si>
  <si>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</si>
  <si>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</si>
  <si>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</si>
  <si>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</si>
  <si>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</si>
  <si>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</si>
  <si>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Naknade za prijevoz, rad na terenu</t>
  </si>
  <si>
    <t>Usluge tekućeg i invest.održavanja</t>
  </si>
  <si>
    <t>Naknade osobama izvan radnog odnosa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</si>
  <si>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</si>
  <si>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</si>
  <si>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</si>
  <si>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</si>
  <si>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</si>
  <si>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</si>
  <si>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</si>
  <si>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</si>
  <si>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</si>
  <si>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</si>
  <si>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</si>
  <si>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</si>
  <si>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</si>
  <si>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</si>
  <si>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</si>
  <si>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</si>
  <si>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</si>
  <si>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</si>
  <si>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</si>
  <si>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</si>
  <si>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</si>
  <si>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</si>
  <si>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</si>
  <si>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</si>
  <si>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</si>
  <si>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</si>
  <si>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</si>
  <si>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</si>
  <si>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</si>
  <si>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</si>
  <si>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</si>
  <si>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</si>
  <si>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</si>
  <si>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</si>
  <si>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</si>
  <si>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</si>
  <si>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PROJEKCIJA PLANA ZA 2018</t>
  </si>
  <si>
    <t>PLAN ZA 2017.</t>
  </si>
  <si>
    <t>PROJEKCIJA PLANA ZA 2019</t>
  </si>
  <si>
    <t>2019.</t>
  </si>
  <si>
    <t>Ukupno prihodi i primici za 2017.</t>
  </si>
  <si>
    <t>Ukupno prihodi i primici za 2018.</t>
  </si>
  <si>
    <t>Ukupno prihodi i primici za 2019.</t>
  </si>
  <si>
    <t>Plan 
za 2017.</t>
  </si>
  <si>
    <t>Projekcija plana
za 2018.</t>
  </si>
  <si>
    <t>Projekcija plana 
za 2019.</t>
  </si>
  <si>
    <t>Prijedlog plana 
za 2017.</t>
  </si>
  <si>
    <t xml:space="preserve"> FINANCIJSKI PLAN OŠ  PUŠĆA   ZA  2017.GODINU I PROJEKCIJA PLANA ZA 2018. I 2019. GODINU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</si>
</sst>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H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192" t="s">
        <v>94</v>
      </c>
      <c r="B1" s="192"/>
      <c r="C1" s="192"/>
      <c r="D1" s="192"/>
      <c r="E1" s="192"/>
      <c r="F1" s="192"/>
      <c r="G1" s="192"/>
      <c r="H1" s="192"/>
    </row>
    <row r="2" spans="1:8" s="70" customFormat="1" ht="26.25" customHeight="1">
      <c r="A2" s="192" t="s">
        <v>41</v>
      </c>
      <c r="B2" s="192"/>
      <c r="C2" s="192"/>
      <c r="D2" s="192"/>
      <c r="E2" s="192"/>
      <c r="F2" s="192"/>
      <c r="G2" s="205"/>
      <c r="H2" s="205"/>
    </row>
    <row r="3" spans="1:8" ht="25.5" customHeight="1">
      <c r="A3" s="192"/>
      <c r="B3" s="192"/>
      <c r="C3" s="192"/>
      <c r="D3" s="192"/>
      <c r="E3" s="192"/>
      <c r="F3" s="192"/>
      <c r="G3" s="192"/>
      <c r="H3" s="194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90</v>
      </c>
      <c r="G5" s="111" t="s">
        <v>91</v>
      </c>
      <c r="H5" s="77" t="s">
        <v>92</v>
      </c>
    </row>
    <row r="6" spans="1:8" ht="15.75">
      <c r="A6" s="208" t="s">
        <v>42</v>
      </c>
      <c r="B6" s="203"/>
      <c r="C6" s="203"/>
      <c r="D6" s="203"/>
      <c r="E6" s="209"/>
      <c r="F6" s="108">
        <f>F7+F8</f>
        <v>7026183</v>
      </c>
      <c r="G6" s="108">
        <f>G7+G8</f>
        <v>7043703</v>
      </c>
      <c r="H6" s="108">
        <f>H7+H8</f>
        <v>7054703</v>
      </c>
    </row>
    <row r="7" spans="1:8" ht="15.75">
      <c r="A7" s="197" t="s">
        <v>0</v>
      </c>
      <c r="B7" s="196"/>
      <c r="C7" s="196"/>
      <c r="D7" s="196"/>
      <c r="E7" s="204"/>
      <c r="F7" s="78">
        <v>7025383</v>
      </c>
      <c r="G7" s="78">
        <v>7042903</v>
      </c>
      <c r="H7" s="78">
        <v>7053903</v>
      </c>
    </row>
    <row r="8" spans="1:8" ht="15.75">
      <c r="A8" s="206" t="s">
        <v>1</v>
      </c>
      <c r="B8" s="204"/>
      <c r="C8" s="204"/>
      <c r="D8" s="204"/>
      <c r="E8" s="204"/>
      <c r="F8" s="78">
        <v>800</v>
      </c>
      <c r="G8" s="78">
        <v>800</v>
      </c>
      <c r="H8" s="78">
        <v>800</v>
      </c>
    </row>
    <row r="9" spans="1:8" ht="15.75">
      <c r="A9" s="109" t="s">
        <v>43</v>
      </c>
      <c r="B9" s="110"/>
      <c r="C9" s="110"/>
      <c r="D9" s="110"/>
      <c r="E9" s="110"/>
      <c r="F9" s="107">
        <f>F10+F11</f>
        <v>7026183</v>
      </c>
      <c r="G9" s="107">
        <f>G10+G11</f>
        <v>7043703</v>
      </c>
      <c r="H9" s="107">
        <f>H10+H11</f>
        <v>7054703</v>
      </c>
    </row>
    <row r="10" spans="1:8" ht="15.75">
      <c r="A10" s="195" t="s">
        <v>2</v>
      </c>
      <c r="B10" s="196"/>
      <c r="C10" s="196"/>
      <c r="D10" s="196"/>
      <c r="E10" s="207"/>
      <c r="F10" s="79">
        <v>6973883</v>
      </c>
      <c r="G10" s="79">
        <v>6991403</v>
      </c>
      <c r="H10" s="79">
        <v>7002403</v>
      </c>
    </row>
    <row r="11" spans="1:8" ht="15.75">
      <c r="A11" s="206" t="s">
        <v>3</v>
      </c>
      <c r="B11" s="204"/>
      <c r="C11" s="204"/>
      <c r="D11" s="204"/>
      <c r="E11" s="204"/>
      <c r="F11" s="79">
        <v>52300</v>
      </c>
      <c r="G11" s="79">
        <v>52300</v>
      </c>
      <c r="H11" s="79">
        <v>52300</v>
      </c>
    </row>
    <row r="12" spans="1:8" ht="15.75">
      <c r="A12" s="202" t="s">
        <v>4</v>
      </c>
      <c r="B12" s="203"/>
      <c r="C12" s="203"/>
      <c r="D12" s="203"/>
      <c r="E12" s="203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92"/>
      <c r="B13" s="193"/>
      <c r="C13" s="193"/>
      <c r="D13" s="193"/>
      <c r="E13" s="193"/>
      <c r="F13" s="194"/>
      <c r="G13" s="194"/>
      <c r="H13" s="194"/>
    </row>
    <row r="14" spans="1:8" ht="26.25">
      <c r="A14" s="73"/>
      <c r="B14" s="74"/>
      <c r="C14" s="74"/>
      <c r="D14" s="75"/>
      <c r="E14" s="76"/>
      <c r="F14" s="111" t="s">
        <v>93</v>
      </c>
      <c r="G14" s="111" t="s">
        <v>91</v>
      </c>
      <c r="H14" s="77" t="s">
        <v>92</v>
      </c>
    </row>
    <row r="15" spans="1:8" ht="15.75">
      <c r="A15" s="198" t="s">
        <v>5</v>
      </c>
      <c r="B15" s="199"/>
      <c r="C15" s="199"/>
      <c r="D15" s="199"/>
      <c r="E15" s="200"/>
      <c r="F15" s="81"/>
      <c r="G15" s="81"/>
      <c r="H15" s="79"/>
    </row>
    <row r="16" spans="1:8" ht="18">
      <c r="A16" s="201"/>
      <c r="B16" s="193"/>
      <c r="C16" s="193"/>
      <c r="D16" s="193"/>
      <c r="E16" s="193"/>
      <c r="F16" s="194"/>
      <c r="G16" s="194"/>
      <c r="H16" s="194"/>
    </row>
    <row r="17" spans="1:8" ht="26.25">
      <c r="A17" s="73"/>
      <c r="B17" s="74"/>
      <c r="C17" s="74"/>
      <c r="D17" s="75"/>
      <c r="E17" s="76"/>
      <c r="F17" s="111" t="s">
        <v>93</v>
      </c>
      <c r="G17" s="111" t="s">
        <v>91</v>
      </c>
      <c r="H17" s="77" t="s">
        <v>92</v>
      </c>
    </row>
    <row r="18" spans="1:8" ht="15.75">
      <c r="A18" s="197" t="s">
        <v>6</v>
      </c>
      <c r="B18" s="196"/>
      <c r="C18" s="196"/>
      <c r="D18" s="196"/>
      <c r="E18" s="196"/>
      <c r="F18" s="78"/>
      <c r="G18" s="78"/>
      <c r="H18" s="78"/>
    </row>
    <row r="19" spans="1:8" ht="15.75">
      <c r="A19" s="197" t="s">
        <v>7</v>
      </c>
      <c r="B19" s="196"/>
      <c r="C19" s="196"/>
      <c r="D19" s="196"/>
      <c r="E19" s="196"/>
      <c r="F19" s="78"/>
      <c r="G19" s="78"/>
      <c r="H19" s="78"/>
    </row>
    <row r="20" spans="1:8" ht="15.75">
      <c r="A20" s="195" t="s">
        <v>8</v>
      </c>
      <c r="B20" s="196"/>
      <c r="C20" s="196"/>
      <c r="D20" s="196"/>
      <c r="E20" s="196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95" t="s">
        <v>9</v>
      </c>
      <c r="B22" s="196"/>
      <c r="C22" s="196"/>
      <c r="D22" s="196"/>
      <c r="E22" s="196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opLeftCell="A37" workbookViewId="0">
      <selection activeCell="A62" sqref="A62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192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12" t="s">
        <v>58</v>
      </c>
      <c r="C3" s="213"/>
      <c r="D3" s="214"/>
      <c r="E3" s="214"/>
      <c r="F3" s="214"/>
      <c r="G3" s="214"/>
      <c r="H3" s="214"/>
      <c r="I3" s="215"/>
    </row>
    <row r="4" spans="1:9" s="1" customFormat="1" ht="77.25" thickBot="1">
      <c r="A4" s="92" t="s">
        <v>13</v>
      </c>
      <c r="B4" s="18" t="s">
        <v>47</v>
      </c>
      <c r="C4" s="95" t="s">
        <v>48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51000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51000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5596000</v>
      </c>
      <c r="D7" s="125"/>
      <c r="E7" s="126"/>
      <c r="F7" s="127">
        <f>F8</f>
        <v>257300</v>
      </c>
      <c r="G7" s="127"/>
      <c r="H7" s="128"/>
      <c r="I7" s="129"/>
    </row>
    <row r="8" spans="1:9" s="1" customFormat="1">
      <c r="A8" s="21">
        <v>6361</v>
      </c>
      <c r="B8" s="96"/>
      <c r="C8" s="119">
        <v>5596000</v>
      </c>
      <c r="D8" s="120"/>
      <c r="E8" s="121"/>
      <c r="F8" s="112">
        <v>257300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40000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40000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392200</v>
      </c>
      <c r="F11" s="127"/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392200</v>
      </c>
      <c r="F12" s="112"/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79200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79200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</f>
        <v>605683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>
        <v>6711</v>
      </c>
      <c r="B18" s="22">
        <v>605683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>
        <v>6712</v>
      </c>
      <c r="B19" s="22"/>
      <c r="C19" s="133"/>
      <c r="D19" s="120"/>
      <c r="E19" s="120"/>
      <c r="F19" s="120"/>
      <c r="G19" s="120"/>
      <c r="H19" s="134"/>
      <c r="I19" s="135"/>
    </row>
    <row r="20" spans="1:9" s="1" customFormat="1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1" customFormat="1">
      <c r="A21" s="21">
        <v>721</v>
      </c>
      <c r="B21" s="22"/>
      <c r="C21" s="133"/>
      <c r="D21" s="120"/>
      <c r="E21" s="120"/>
      <c r="F21" s="120"/>
      <c r="G21" s="120"/>
      <c r="H21" s="134">
        <v>800</v>
      </c>
      <c r="I21" s="135"/>
    </row>
    <row r="22" spans="1:9" s="1" customFormat="1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605683</v>
      </c>
      <c r="C24" s="140">
        <f>C5+C7+C9+C11+C13+C15+C17</f>
        <v>5596000</v>
      </c>
      <c r="D24" s="140">
        <f t="shared" ref="D24:I24" si="0">D5+D9+D11+D13+D15+D17</f>
        <v>79200</v>
      </c>
      <c r="E24" s="140">
        <f>E5+E9+E11+E13+E15+E17</f>
        <v>392200</v>
      </c>
      <c r="F24" s="140">
        <f>F5+F7+F9+F11+F13+F15+F17</f>
        <v>348300</v>
      </c>
      <c r="G24" s="140">
        <f t="shared" si="0"/>
        <v>4000</v>
      </c>
      <c r="H24" s="140">
        <f>H21</f>
        <v>800</v>
      </c>
      <c r="I24" s="140">
        <f t="shared" si="0"/>
        <v>0</v>
      </c>
    </row>
    <row r="25" spans="1:9" s="1" customFormat="1" ht="28.5" customHeight="1" thickBot="1">
      <c r="A25" s="32" t="s">
        <v>87</v>
      </c>
      <c r="B25" s="216">
        <f>B24+C24+D24+E24+F24+G24+H24+I24</f>
        <v>7026183</v>
      </c>
      <c r="C25" s="217"/>
      <c r="D25" s="217"/>
      <c r="E25" s="217"/>
      <c r="F25" s="217"/>
      <c r="G25" s="217"/>
      <c r="H25" s="217"/>
      <c r="I25" s="218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12" t="s">
        <v>66</v>
      </c>
      <c r="C27" s="213"/>
      <c r="D27" s="214"/>
      <c r="E27" s="214"/>
      <c r="F27" s="214"/>
      <c r="G27" s="214"/>
      <c r="H27" s="214"/>
      <c r="I27" s="215"/>
    </row>
    <row r="28" spans="1:9" ht="77.25" thickBot="1">
      <c r="A28" s="94" t="s">
        <v>13</v>
      </c>
      <c r="B28" s="18" t="s">
        <v>47</v>
      </c>
      <c r="C28" s="95" t="s">
        <v>48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>
      <c r="A29" s="3">
        <v>634</v>
      </c>
      <c r="B29" s="4"/>
      <c r="C29" s="4"/>
      <c r="D29" s="5"/>
      <c r="E29" s="6"/>
      <c r="F29" s="7">
        <v>51000</v>
      </c>
      <c r="G29" s="7"/>
      <c r="H29" s="8"/>
      <c r="I29" s="9"/>
    </row>
    <row r="30" spans="1:9">
      <c r="A30" s="21">
        <v>636</v>
      </c>
      <c r="B30" s="96"/>
      <c r="C30" s="96">
        <v>5608000</v>
      </c>
      <c r="D30" s="23"/>
      <c r="E30" s="97"/>
      <c r="F30" s="98">
        <v>259900</v>
      </c>
      <c r="G30" s="98"/>
      <c r="H30" s="99"/>
      <c r="I30" s="100"/>
    </row>
    <row r="31" spans="1:9">
      <c r="A31" s="21">
        <v>638</v>
      </c>
      <c r="B31" s="96"/>
      <c r="C31" s="96"/>
      <c r="D31" s="23"/>
      <c r="E31" s="97"/>
      <c r="F31" s="98">
        <v>40000</v>
      </c>
      <c r="G31" s="98"/>
      <c r="H31" s="99"/>
      <c r="I31" s="100"/>
    </row>
    <row r="32" spans="1:9">
      <c r="A32" s="21">
        <v>652</v>
      </c>
      <c r="B32" s="22"/>
      <c r="C32" s="22"/>
      <c r="D32" s="23"/>
      <c r="E32" s="23">
        <v>395120</v>
      </c>
      <c r="F32" s="23"/>
      <c r="G32" s="23"/>
      <c r="H32" s="24"/>
      <c r="I32" s="25"/>
    </row>
    <row r="33" spans="1:9">
      <c r="A33" s="21">
        <v>661</v>
      </c>
      <c r="B33" s="22"/>
      <c r="C33" s="22"/>
      <c r="D33" s="23">
        <v>79200</v>
      </c>
      <c r="E33" s="23"/>
      <c r="F33" s="23"/>
      <c r="G33" s="23"/>
      <c r="H33" s="24"/>
      <c r="I33" s="25"/>
    </row>
    <row r="34" spans="1:9">
      <c r="A34" s="21">
        <v>663</v>
      </c>
      <c r="B34" s="22"/>
      <c r="C34" s="22"/>
      <c r="D34" s="23"/>
      <c r="E34" s="23"/>
      <c r="F34" s="23"/>
      <c r="G34" s="23">
        <v>4000</v>
      </c>
      <c r="H34" s="24"/>
      <c r="I34" s="25"/>
    </row>
    <row r="35" spans="1:9">
      <c r="A35" s="21">
        <v>671</v>
      </c>
      <c r="B35" s="22">
        <v>605683</v>
      </c>
      <c r="C35" s="22"/>
      <c r="D35" s="23"/>
      <c r="E35" s="23"/>
      <c r="F35" s="23"/>
      <c r="G35" s="23"/>
      <c r="H35" s="24"/>
      <c r="I35" s="25"/>
    </row>
    <row r="36" spans="1:9">
      <c r="A36" s="21">
        <v>721</v>
      </c>
      <c r="B36" s="22"/>
      <c r="C36" s="22"/>
      <c r="D36" s="23"/>
      <c r="E36" s="23"/>
      <c r="F36" s="23"/>
      <c r="G36" s="23"/>
      <c r="H36" s="24">
        <v>800</v>
      </c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t="shared" ref="B40:I40" si="1">SUM(B29:B35)</f>
        <v>605683</v>
      </c>
      <c r="C40" s="33">
        <f t="shared" si="1"/>
        <v>5608000</v>
      </c>
      <c r="D40" s="33">
        <f t="shared" si="1"/>
        <v>79200</v>
      </c>
      <c r="E40" s="33">
        <f t="shared" si="1"/>
        <v>395120</v>
      </c>
      <c r="F40" s="33">
        <f t="shared" si="1"/>
        <v>350900</v>
      </c>
      <c r="G40" s="33">
        <f t="shared" si="1"/>
        <v>4000</v>
      </c>
      <c r="H40" s="33">
        <f>H36</f>
        <v>800</v>
      </c>
      <c r="I40" s="33">
        <f t="shared" si="1"/>
        <v>0</v>
      </c>
    </row>
    <row r="41" spans="1:9" s="1" customFormat="1" ht="28.5" customHeight="1" thickBot="1">
      <c r="A41" s="32" t="s">
        <v>88</v>
      </c>
      <c r="B41" s="216">
        <f>B40+C40+D40+E40+F40+G40+H40+I40</f>
        <v>7043703</v>
      </c>
      <c r="C41" s="217"/>
      <c r="D41" s="217"/>
      <c r="E41" s="217"/>
      <c r="F41" s="217"/>
      <c r="G41" s="217"/>
      <c r="H41" s="217"/>
      <c r="I41" s="218"/>
    </row>
    <row r="42" spans="1:9" ht="13.5" thickBot="1">
      <c r="E42" s="36"/>
      <c r="F42" s="37"/>
    </row>
    <row r="43" spans="1:9" ht="26.25" thickBot="1">
      <c r="A43" s="93" t="s">
        <v>12</v>
      </c>
      <c r="B43" s="212" t="s">
        <v>86</v>
      </c>
      <c r="C43" s="213"/>
      <c r="D43" s="214"/>
      <c r="E43" s="214"/>
      <c r="F43" s="214"/>
      <c r="G43" s="214"/>
      <c r="H43" s="214"/>
      <c r="I43" s="215"/>
    </row>
    <row r="44" spans="1:9" ht="77.25" thickBot="1">
      <c r="A44" s="94" t="s">
        <v>13</v>
      </c>
      <c r="B44" s="18" t="s">
        <v>47</v>
      </c>
      <c r="C44" s="95" t="s">
        <v>48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>
      <c r="A45" s="3">
        <v>634</v>
      </c>
      <c r="B45" s="4"/>
      <c r="C45" s="4"/>
      <c r="D45" s="5"/>
      <c r="E45" s="6"/>
      <c r="F45" s="7">
        <v>51000</v>
      </c>
      <c r="G45" s="7"/>
      <c r="H45" s="8"/>
      <c r="I45" s="9"/>
    </row>
    <row r="46" spans="1:9">
      <c r="A46" s="21">
        <v>636</v>
      </c>
      <c r="B46" s="96"/>
      <c r="C46" s="96">
        <v>5619000</v>
      </c>
      <c r="D46" s="23"/>
      <c r="E46" s="97"/>
      <c r="F46" s="98">
        <v>259900</v>
      </c>
      <c r="G46" s="98"/>
      <c r="H46" s="99"/>
      <c r="I46" s="100"/>
    </row>
    <row r="47" spans="1:9">
      <c r="A47" s="21">
        <v>638</v>
      </c>
      <c r="B47" s="22"/>
      <c r="C47" s="22"/>
      <c r="D47" s="23"/>
      <c r="E47" s="23"/>
      <c r="F47" s="188">
        <v>40000</v>
      </c>
      <c r="G47" s="23"/>
      <c r="H47" s="24"/>
      <c r="I47" s="25"/>
    </row>
    <row r="48" spans="1:9">
      <c r="A48" s="21">
        <v>652</v>
      </c>
      <c r="B48" s="22"/>
      <c r="C48" s="22"/>
      <c r="D48" s="23"/>
      <c r="E48" s="23">
        <v>395120</v>
      </c>
      <c r="F48" s="23"/>
      <c r="G48" s="23"/>
      <c r="H48" s="24"/>
      <c r="I48" s="25"/>
    </row>
    <row r="49" spans="1:9">
      <c r="A49" s="21">
        <v>661</v>
      </c>
      <c r="B49" s="22"/>
      <c r="C49" s="22"/>
      <c r="D49" s="23">
        <v>79200</v>
      </c>
      <c r="E49" s="23"/>
      <c r="F49" s="23"/>
      <c r="G49" s="23"/>
      <c r="H49" s="24"/>
      <c r="I49" s="25"/>
    </row>
    <row r="50" spans="1:9">
      <c r="A50" s="21">
        <v>663</v>
      </c>
      <c r="B50" s="22"/>
      <c r="C50" s="22"/>
      <c r="D50" s="23"/>
      <c r="E50" s="23"/>
      <c r="F50" s="23"/>
      <c r="G50" s="23">
        <v>4000</v>
      </c>
      <c r="H50" s="24"/>
      <c r="I50" s="25"/>
    </row>
    <row r="51" spans="1:9" ht="13.5" customHeight="1">
      <c r="A51" s="21">
        <v>671</v>
      </c>
      <c r="B51" s="22">
        <v>605683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800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605683</v>
      </c>
      <c r="C55" s="33">
        <f t="shared" ref="C55:I55" si="2">SUM(C45:C54)</f>
        <v>5619000</v>
      </c>
      <c r="D55" s="33">
        <f t="shared" si="2"/>
        <v>79200</v>
      </c>
      <c r="E55" s="33">
        <f t="shared" si="2"/>
        <v>395120</v>
      </c>
      <c r="F55" s="33">
        <f t="shared" si="2"/>
        <v>350900</v>
      </c>
      <c r="G55" s="33">
        <f t="shared" si="2"/>
        <v>4000</v>
      </c>
      <c r="H55" s="33">
        <f t="shared" si="2"/>
        <v>800</v>
      </c>
      <c r="I55" s="33">
        <f t="shared" si="2"/>
        <v>0</v>
      </c>
    </row>
    <row r="56" spans="1:9" s="1" customFormat="1" ht="28.5" customHeight="1" thickBot="1">
      <c r="A56" s="32" t="s">
        <v>89</v>
      </c>
      <c r="B56" s="216">
        <f>B55+C55+D55+E55+F55+G55+H55+I55</f>
        <v>7054703</v>
      </c>
      <c r="C56" s="217"/>
      <c r="D56" s="217"/>
      <c r="E56" s="217"/>
      <c r="F56" s="217"/>
      <c r="G56" s="217"/>
      <c r="H56" s="217"/>
      <c r="I56" s="218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10"/>
      <c r="B168" s="211"/>
      <c r="C168" s="211"/>
      <c r="D168" s="211"/>
      <c r="E168" s="211"/>
      <c r="F168" s="211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L5" sqref="L5"/>
    </sheetView>
  </sheetViews>
  <sheetFormatPr defaultRowHeight="12.75"/>
  <cols>
    <col min="5" max="5" width="21.85546875" customWidth="1"/>
    <col min="6" max="8" width="20" customWidth="1"/>
  </cols>
  <sheetData>
    <row r="1" spans="1:8" ht="18">
      <c r="A1" s="192" t="s">
        <v>94</v>
      </c>
      <c r="B1" s="192"/>
      <c r="C1" s="192"/>
      <c r="D1" s="192"/>
      <c r="E1" s="192"/>
      <c r="F1" s="192"/>
      <c r="G1" s="192"/>
      <c r="H1" s="192"/>
    </row>
    <row r="2" spans="1:8" ht="18">
      <c r="A2" s="192" t="s">
        <v>41</v>
      </c>
      <c r="B2" s="192"/>
      <c r="C2" s="192"/>
      <c r="D2" s="192"/>
      <c r="E2" s="192"/>
      <c r="F2" s="192"/>
      <c r="G2" s="205"/>
      <c r="H2" s="205"/>
    </row>
    <row r="3" spans="1:8" ht="18">
      <c r="A3" s="192"/>
      <c r="B3" s="192"/>
      <c r="C3" s="192"/>
      <c r="D3" s="192"/>
      <c r="E3" s="192"/>
      <c r="F3" s="192"/>
      <c r="G3" s="192"/>
      <c r="H3" s="194"/>
    </row>
    <row r="4" spans="1:8" ht="18">
      <c r="A4" s="71"/>
      <c r="B4" s="72"/>
      <c r="C4" s="72"/>
      <c r="D4" s="72"/>
      <c r="E4" s="72"/>
      <c r="F4" s="189"/>
      <c r="G4" s="189"/>
      <c r="H4" s="189"/>
    </row>
    <row r="5" spans="1:8" ht="39">
      <c r="A5" s="73"/>
      <c r="B5" s="74"/>
      <c r="C5" s="74"/>
      <c r="D5" s="75"/>
      <c r="E5" s="76"/>
      <c r="F5" s="111" t="s">
        <v>90</v>
      </c>
      <c r="G5" s="111" t="s">
        <v>91</v>
      </c>
      <c r="H5" s="77" t="s">
        <v>92</v>
      </c>
    </row>
    <row r="6" spans="1:8" ht="15.75">
      <c r="A6" s="208" t="s">
        <v>42</v>
      </c>
      <c r="B6" s="203"/>
      <c r="C6" s="203"/>
      <c r="D6" s="203"/>
      <c r="E6" s="209"/>
      <c r="F6" s="108">
        <f>F7+F8</f>
        <v>7026183</v>
      </c>
      <c r="G6" s="108">
        <f>G7+G8</f>
        <v>7043703</v>
      </c>
      <c r="H6" s="108">
        <f>H7+H8</f>
        <v>7054703</v>
      </c>
    </row>
    <row r="7" spans="1:8" ht="15.75">
      <c r="A7" s="197" t="s">
        <v>0</v>
      </c>
      <c r="B7" s="196"/>
      <c r="C7" s="196"/>
      <c r="D7" s="196"/>
      <c r="E7" s="204"/>
      <c r="F7" s="78">
        <v>7025383</v>
      </c>
      <c r="G7" s="78">
        <v>7042903</v>
      </c>
      <c r="H7" s="78">
        <v>7053903</v>
      </c>
    </row>
    <row r="8" spans="1:8" ht="15.75">
      <c r="A8" s="206" t="s">
        <v>1</v>
      </c>
      <c r="B8" s="204"/>
      <c r="C8" s="204"/>
      <c r="D8" s="204"/>
      <c r="E8" s="204"/>
      <c r="F8" s="78">
        <v>800</v>
      </c>
      <c r="G8" s="78">
        <v>800</v>
      </c>
      <c r="H8" s="78">
        <v>800</v>
      </c>
    </row>
    <row r="9" spans="1:8" ht="15.75">
      <c r="A9" s="109" t="s">
        <v>43</v>
      </c>
      <c r="B9" s="190"/>
      <c r="C9" s="190"/>
      <c r="D9" s="190"/>
      <c r="E9" s="190"/>
      <c r="F9" s="107">
        <f>F10+F11</f>
        <v>7026183</v>
      </c>
      <c r="G9" s="107">
        <f>G10+G11</f>
        <v>7043703</v>
      </c>
      <c r="H9" s="107">
        <f>H10+H11</f>
        <v>7054703</v>
      </c>
    </row>
    <row r="10" spans="1:8" ht="15.75">
      <c r="A10" s="195" t="s">
        <v>2</v>
      </c>
      <c r="B10" s="196"/>
      <c r="C10" s="196"/>
      <c r="D10" s="196"/>
      <c r="E10" s="207"/>
      <c r="F10" s="79">
        <v>6973883</v>
      </c>
      <c r="G10" s="79">
        <v>6991403</v>
      </c>
      <c r="H10" s="79">
        <v>7002403</v>
      </c>
    </row>
    <row r="11" spans="1:8" ht="15.75">
      <c r="A11" s="206" t="s">
        <v>3</v>
      </c>
      <c r="B11" s="204"/>
      <c r="C11" s="204"/>
      <c r="D11" s="204"/>
      <c r="E11" s="204"/>
      <c r="F11" s="79">
        <v>52300</v>
      </c>
      <c r="G11" s="79">
        <v>52300</v>
      </c>
      <c r="H11" s="79">
        <v>52300</v>
      </c>
    </row>
    <row r="12" spans="1:8" ht="15.75">
      <c r="A12" s="202" t="s">
        <v>4</v>
      </c>
      <c r="B12" s="203"/>
      <c r="C12" s="203"/>
      <c r="D12" s="203"/>
      <c r="E12" s="203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92"/>
      <c r="B13" s="193"/>
      <c r="C13" s="193"/>
      <c r="D13" s="193"/>
      <c r="E13" s="193"/>
      <c r="F13" s="194"/>
      <c r="G13" s="194"/>
      <c r="H13" s="194"/>
    </row>
    <row r="14" spans="1:8" ht="39">
      <c r="A14" s="73"/>
      <c r="B14" s="74"/>
      <c r="C14" s="74"/>
      <c r="D14" s="75"/>
      <c r="E14" s="76"/>
      <c r="F14" s="111" t="s">
        <v>93</v>
      </c>
      <c r="G14" s="111" t="s">
        <v>91</v>
      </c>
      <c r="H14" s="77" t="s">
        <v>92</v>
      </c>
    </row>
    <row r="15" spans="1:8" ht="15.75">
      <c r="A15" s="198" t="s">
        <v>5</v>
      </c>
      <c r="B15" s="199"/>
      <c r="C15" s="199"/>
      <c r="D15" s="199"/>
      <c r="E15" s="200"/>
      <c r="F15" s="81"/>
      <c r="G15" s="81"/>
      <c r="H15" s="79"/>
    </row>
    <row r="16" spans="1:8" ht="18">
      <c r="A16" s="201"/>
      <c r="B16" s="193"/>
      <c r="C16" s="193"/>
      <c r="D16" s="193"/>
      <c r="E16" s="193"/>
      <c r="F16" s="194"/>
      <c r="G16" s="194"/>
      <c r="H16" s="194"/>
    </row>
    <row r="17" spans="1:8" ht="39">
      <c r="A17" s="73"/>
      <c r="B17" s="74"/>
      <c r="C17" s="74"/>
      <c r="D17" s="75"/>
      <c r="E17" s="76"/>
      <c r="F17" s="111" t="s">
        <v>93</v>
      </c>
      <c r="G17" s="111" t="s">
        <v>91</v>
      </c>
      <c r="H17" s="77" t="s">
        <v>92</v>
      </c>
    </row>
    <row r="18" spans="1:8" ht="15.75">
      <c r="A18" s="197" t="s">
        <v>6</v>
      </c>
      <c r="B18" s="196"/>
      <c r="C18" s="196"/>
      <c r="D18" s="196"/>
      <c r="E18" s="196"/>
      <c r="F18" s="78"/>
      <c r="G18" s="78"/>
      <c r="H18" s="78"/>
    </row>
    <row r="19" spans="1:8" ht="15.75">
      <c r="A19" s="197" t="s">
        <v>7</v>
      </c>
      <c r="B19" s="196"/>
      <c r="C19" s="196"/>
      <c r="D19" s="196"/>
      <c r="E19" s="196"/>
      <c r="F19" s="78"/>
      <c r="G19" s="78"/>
      <c r="H19" s="78"/>
    </row>
    <row r="20" spans="1:8" ht="15.75">
      <c r="A20" s="195" t="s">
        <v>8</v>
      </c>
      <c r="B20" s="196"/>
      <c r="C20" s="196"/>
      <c r="D20" s="196"/>
      <c r="E20" s="196"/>
      <c r="F20" s="78"/>
      <c r="G20" s="78"/>
      <c r="H20" s="78"/>
    </row>
    <row r="21" spans="1:8" ht="18">
      <c r="A21" s="82"/>
      <c r="B21" s="83"/>
      <c r="C21" s="191"/>
      <c r="D21" s="84"/>
      <c r="E21" s="83"/>
      <c r="F21" s="85"/>
      <c r="G21" s="85"/>
      <c r="H21" s="85"/>
    </row>
    <row r="22" spans="1:8" ht="15.75">
      <c r="A22" s="195" t="s">
        <v>9</v>
      </c>
      <c r="B22" s="196"/>
      <c r="C22" s="196"/>
      <c r="D22" s="196"/>
      <c r="E22" s="196"/>
      <c r="F22" s="78">
        <f>SUM(F12,F15,F20)</f>
        <v>0</v>
      </c>
      <c r="G22" s="78">
        <f>SUM(G12,G15,G20)</f>
        <v>0</v>
      </c>
      <c r="H22" s="78">
        <f>SUM(H12,H15,H20)</f>
        <v>0</v>
      </c>
    </row>
    <row r="23" spans="1:8">
      <c r="A23" s="189"/>
      <c r="B23" s="189"/>
      <c r="C23" s="189"/>
      <c r="D23" s="86"/>
      <c r="E23" s="189"/>
      <c r="F23" s="189"/>
      <c r="G23" s="189"/>
      <c r="H23" s="189"/>
    </row>
    <row r="24" spans="1:8">
      <c r="A24" s="189"/>
      <c r="B24" s="189"/>
      <c r="C24" s="189"/>
      <c r="D24" s="86"/>
      <c r="E24" s="189"/>
      <c r="F24" s="189"/>
      <c r="G24" s="189"/>
      <c r="H24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5"/>
  <sheetViews>
    <sheetView workbookViewId="0">
      <pane ySplit="3" topLeftCell="A4" activePane="bottomLeft" state="frozen"/>
      <selection pane="bottomLeft" activeCell="M122" sqref="M122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1.7109375" style="2" customWidth="1"/>
    <col min="4" max="5" width="11.28515625" style="2" customWidth="1"/>
    <col min="6" max="7" width="9.85546875" style="2" customWidth="1"/>
    <col min="8" max="8" width="7.7109375" style="2" customWidth="1"/>
    <col min="9" max="9" width="8.28515625" style="2" customWidth="1"/>
    <col min="10" max="10" width="9.42578125" style="2" customWidth="1"/>
    <col min="11" max="11" width="11.42578125" style="2" customWidth="1"/>
    <col min="12" max="13" width="12.85546875" style="2" customWidth="1"/>
    <col min="14" max="16384" width="11.42578125" style="10"/>
  </cols>
  <sheetData>
    <row r="1" spans="1:13" ht="24" customHeight="1">
      <c r="A1" s="225" t="s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s="12" customFormat="1" ht="56.25">
      <c r="A2" s="90" t="s">
        <v>22</v>
      </c>
      <c r="B2" s="90" t="s">
        <v>23</v>
      </c>
      <c r="C2" s="11" t="s">
        <v>84</v>
      </c>
      <c r="D2" s="90" t="s">
        <v>47</v>
      </c>
      <c r="E2" s="90" t="s">
        <v>74</v>
      </c>
      <c r="F2" s="90" t="s">
        <v>14</v>
      </c>
      <c r="G2" s="90" t="s">
        <v>15</v>
      </c>
      <c r="H2" s="90" t="s">
        <v>75</v>
      </c>
      <c r="I2" s="90" t="s">
        <v>24</v>
      </c>
      <c r="J2" s="90" t="s">
        <v>76</v>
      </c>
      <c r="K2" s="11" t="s">
        <v>77</v>
      </c>
      <c r="L2" s="11" t="s">
        <v>83</v>
      </c>
      <c r="M2" s="11" t="s">
        <v>85</v>
      </c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>
      <c r="A4" s="150"/>
      <c r="B4" s="156" t="s">
        <v>80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>
      <c r="A5" s="150"/>
      <c r="B5" s="151" t="s">
        <v>81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>
      <c r="A6" s="220" t="s">
        <v>56</v>
      </c>
      <c r="B6" s="220"/>
      <c r="C6" s="158">
        <f>SUM(D6:K6)</f>
        <v>5596000</v>
      </c>
      <c r="D6" s="158">
        <f t="shared" ref="D6:M6" si="0">D8</f>
        <v>0</v>
      </c>
      <c r="E6" s="158">
        <f t="shared" si="0"/>
        <v>5596000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5608000</v>
      </c>
      <c r="M6" s="158">
        <f t="shared" si="0"/>
        <v>5619000</v>
      </c>
    </row>
    <row r="7" spans="1:13" s="12" customFormat="1" ht="12.75" customHeight="1">
      <c r="A7" s="141" t="s">
        <v>52</v>
      </c>
      <c r="B7" s="159" t="s">
        <v>53</v>
      </c>
      <c r="C7" s="160">
        <f t="shared" ref="C7:C24" si="1">SUM(D7:K7)</f>
        <v>5596000</v>
      </c>
      <c r="D7" s="160">
        <f t="shared" ref="D7:M7" si="2">D8</f>
        <v>0</v>
      </c>
      <c r="E7" s="160">
        <f t="shared" si="2"/>
        <v>5596000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>
        <f t="shared" si="2"/>
        <v>5608000</v>
      </c>
      <c r="M7" s="160">
        <f t="shared" si="2"/>
        <v>5619000</v>
      </c>
    </row>
    <row r="8" spans="1:13" s="12" customFormat="1">
      <c r="A8" s="144">
        <v>3</v>
      </c>
      <c r="B8" s="161" t="s">
        <v>25</v>
      </c>
      <c r="C8" s="162">
        <f t="shared" si="1"/>
        <v>5596000</v>
      </c>
      <c r="D8" s="162">
        <f t="shared" ref="D8:M8" si="3">D9+D19</f>
        <v>0</v>
      </c>
      <c r="E8" s="162">
        <f t="shared" si="3"/>
        <v>5596000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>
        <f t="shared" si="3"/>
        <v>5608000</v>
      </c>
      <c r="M8" s="162">
        <f t="shared" si="3"/>
        <v>5619000</v>
      </c>
    </row>
    <row r="9" spans="1:13" s="12" customFormat="1">
      <c r="A9" s="147">
        <v>31</v>
      </c>
      <c r="B9" s="148" t="s">
        <v>26</v>
      </c>
      <c r="C9" s="149">
        <f t="shared" si="1"/>
        <v>5343530</v>
      </c>
      <c r="D9" s="149">
        <f>D10+D14+D16</f>
        <v>0</v>
      </c>
      <c r="E9" s="149">
        <f>E10+E14+E16</f>
        <v>5343530</v>
      </c>
      <c r="F9" s="149">
        <f t="shared" ref="F9:M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>
        <f t="shared" si="4"/>
        <v>5355000</v>
      </c>
      <c r="M9" s="149">
        <f t="shared" si="4"/>
        <v>5366000</v>
      </c>
    </row>
    <row r="10" spans="1:13">
      <c r="A10" s="150">
        <v>311</v>
      </c>
      <c r="B10" s="151" t="s">
        <v>27</v>
      </c>
      <c r="C10" s="163">
        <v>4470000</v>
      </c>
      <c r="D10" s="163">
        <f t="shared" ref="D10:J10" si="5">D11+D12+D13</f>
        <v>0</v>
      </c>
      <c r="E10" s="163">
        <v>4470000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>
        <v>4480000</v>
      </c>
      <c r="M10" s="163">
        <v>4490000</v>
      </c>
    </row>
    <row r="11" spans="1:13" ht="12.75" hidden="1" customHeight="1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.75" hidden="1" customHeight="1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 hidden="1" customHeight="1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28</v>
      </c>
      <c r="C14" s="163">
        <v>100000</v>
      </c>
      <c r="D14" s="163">
        <v>0</v>
      </c>
      <c r="E14" s="163">
        <v>100000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>
        <v>100000</v>
      </c>
      <c r="M14" s="163">
        <v>100000</v>
      </c>
    </row>
    <row r="15" spans="1:13" ht="12.75" hidden="1" customHeight="1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>
      <c r="A16" s="150">
        <v>313</v>
      </c>
      <c r="B16" s="151" t="s">
        <v>29</v>
      </c>
      <c r="C16" s="163">
        <v>773530</v>
      </c>
      <c r="D16" s="163">
        <f t="shared" ref="D16:J16" si="7">D17+D18</f>
        <v>0</v>
      </c>
      <c r="E16" s="163">
        <v>773530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>
        <v>775000</v>
      </c>
      <c r="M16" s="163">
        <v>776000</v>
      </c>
    </row>
    <row r="17" spans="1:13" ht="12.75" hidden="1" customHeight="1">
      <c r="A17" s="153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26.25" hidden="1" customHeight="1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>
      <c r="A19" s="147">
        <v>32</v>
      </c>
      <c r="B19" s="148" t="s">
        <v>30</v>
      </c>
      <c r="C19" s="149">
        <f t="shared" si="1"/>
        <v>252470</v>
      </c>
      <c r="D19" s="149">
        <f t="shared" ref="D19:M19" si="8">D20+D22</f>
        <v>0</v>
      </c>
      <c r="E19" s="149">
        <f t="shared" si="8"/>
        <v>252470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>
        <f t="shared" si="8"/>
        <v>253000</v>
      </c>
      <c r="M19" s="149">
        <f t="shared" si="8"/>
        <v>253000</v>
      </c>
    </row>
    <row r="20" spans="1:13" ht="12" customHeight="1">
      <c r="A20" s="150">
        <v>321</v>
      </c>
      <c r="B20" s="151" t="s">
        <v>31</v>
      </c>
      <c r="C20" s="163">
        <v>230000</v>
      </c>
      <c r="D20" s="163">
        <v>0</v>
      </c>
      <c r="E20" s="163">
        <v>230000</v>
      </c>
      <c r="F20" s="163">
        <f t="shared" ref="F20:J20" si="9">F21</f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>
        <v>230500</v>
      </c>
      <c r="M20" s="163">
        <v>230500</v>
      </c>
    </row>
    <row r="21" spans="1:13" ht="1.5" hidden="1" customHeight="1">
      <c r="A21" s="153">
        <v>3212</v>
      </c>
      <c r="B21" s="154" t="s">
        <v>44</v>
      </c>
      <c r="C21" s="152">
        <f t="shared" si="1"/>
        <v>230000</v>
      </c>
      <c r="D21" s="152">
        <v>0</v>
      </c>
      <c r="E21" s="152">
        <v>230000</v>
      </c>
      <c r="F21" s="152"/>
      <c r="G21" s="152"/>
      <c r="H21" s="152"/>
      <c r="I21" s="152"/>
      <c r="J21" s="152"/>
      <c r="K21" s="152"/>
      <c r="L21" s="152"/>
      <c r="M21" s="152"/>
    </row>
    <row r="22" spans="1:13" ht="18" customHeight="1">
      <c r="A22" s="150">
        <v>329</v>
      </c>
      <c r="B22" s="151" t="s">
        <v>34</v>
      </c>
      <c r="C22" s="152">
        <v>22470</v>
      </c>
      <c r="D22" s="152">
        <v>0</v>
      </c>
      <c r="E22" s="163">
        <v>22470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v>22500</v>
      </c>
      <c r="M22" s="163">
        <v>22500</v>
      </c>
    </row>
    <row r="23" spans="1:13" ht="11.25" customHeight="1">
      <c r="A23" s="153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hidden="1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21" t="s">
        <v>63</v>
      </c>
      <c r="B25" s="221"/>
      <c r="C25" s="164">
        <f>SUM(D25:K25)</f>
        <v>669783</v>
      </c>
      <c r="D25" s="164">
        <f>D26+D58</f>
        <v>520383</v>
      </c>
      <c r="E25" s="164">
        <f t="shared" ref="E25:M25" si="11">E27</f>
        <v>0</v>
      </c>
      <c r="F25" s="164">
        <f t="shared" si="11"/>
        <v>49700</v>
      </c>
      <c r="G25" s="164">
        <f t="shared" si="11"/>
        <v>50700</v>
      </c>
      <c r="H25" s="164">
        <f t="shared" si="11"/>
        <v>45000</v>
      </c>
      <c r="I25" s="164">
        <f t="shared" si="11"/>
        <v>4000</v>
      </c>
      <c r="J25" s="164">
        <f t="shared" si="11"/>
        <v>0</v>
      </c>
      <c r="K25" s="164"/>
      <c r="L25" s="164">
        <f t="shared" si="11"/>
        <v>669783</v>
      </c>
      <c r="M25" s="164">
        <f t="shared" si="11"/>
        <v>669783</v>
      </c>
    </row>
    <row r="26" spans="1:13">
      <c r="A26" s="223" t="s">
        <v>69</v>
      </c>
      <c r="B26" s="223"/>
      <c r="C26" s="143">
        <f t="shared" ref="C26:C55" si="12">SUM(D26:K26)</f>
        <v>602634</v>
      </c>
      <c r="D26" s="143">
        <f t="shared" ref="D26:M26" si="13">D27</f>
        <v>453234</v>
      </c>
      <c r="E26" s="143">
        <f t="shared" si="13"/>
        <v>0</v>
      </c>
      <c r="F26" s="143">
        <f t="shared" si="13"/>
        <v>49700</v>
      </c>
      <c r="G26" s="143">
        <f t="shared" si="13"/>
        <v>50700</v>
      </c>
      <c r="H26" s="143">
        <f t="shared" si="13"/>
        <v>45000</v>
      </c>
      <c r="I26" s="143">
        <f t="shared" si="13"/>
        <v>4000</v>
      </c>
      <c r="J26" s="143">
        <f t="shared" si="13"/>
        <v>0</v>
      </c>
      <c r="K26" s="143"/>
      <c r="L26" s="143">
        <f t="shared" si="13"/>
        <v>669783</v>
      </c>
      <c r="M26" s="143">
        <f t="shared" si="13"/>
        <v>669783</v>
      </c>
    </row>
    <row r="27" spans="1:13">
      <c r="A27" s="144">
        <v>3</v>
      </c>
      <c r="B27" s="145" t="s">
        <v>25</v>
      </c>
      <c r="C27" s="146">
        <f t="shared" si="12"/>
        <v>602634</v>
      </c>
      <c r="D27" s="146">
        <f t="shared" ref="D27:J27" si="14">D28+D55</f>
        <v>453234</v>
      </c>
      <c r="E27" s="146">
        <f t="shared" si="14"/>
        <v>0</v>
      </c>
      <c r="F27" s="146">
        <f t="shared" si="14"/>
        <v>49700</v>
      </c>
      <c r="G27" s="146">
        <f t="shared" si="14"/>
        <v>50700</v>
      </c>
      <c r="H27" s="146">
        <f t="shared" si="14"/>
        <v>45000</v>
      </c>
      <c r="I27" s="146">
        <f t="shared" si="14"/>
        <v>4000</v>
      </c>
      <c r="J27" s="146">
        <f t="shared" si="14"/>
        <v>0</v>
      </c>
      <c r="K27" s="146"/>
      <c r="L27" s="146">
        <f>L28+L59+L55</f>
        <v>669783</v>
      </c>
      <c r="M27" s="146">
        <f>M28+M59+M55</f>
        <v>669783</v>
      </c>
    </row>
    <row r="28" spans="1:13" s="12" customFormat="1">
      <c r="A28" s="147">
        <v>32</v>
      </c>
      <c r="B28" s="148" t="s">
        <v>30</v>
      </c>
      <c r="C28" s="149">
        <f t="shared" si="12"/>
        <v>598634</v>
      </c>
      <c r="D28" s="149">
        <f>D29+D33+D38+D47+D49</f>
        <v>449234</v>
      </c>
      <c r="E28" s="149">
        <f t="shared" ref="E28:J28" si="15">E29+E33+E38+E47+E49</f>
        <v>0</v>
      </c>
      <c r="F28" s="149">
        <f t="shared" si="15"/>
        <v>49700</v>
      </c>
      <c r="G28" s="149">
        <f t="shared" si="15"/>
        <v>50700</v>
      </c>
      <c r="H28" s="149">
        <f t="shared" si="15"/>
        <v>45000</v>
      </c>
      <c r="I28" s="149">
        <f t="shared" si="15"/>
        <v>4000</v>
      </c>
      <c r="J28" s="149">
        <f t="shared" si="15"/>
        <v>0</v>
      </c>
      <c r="K28" s="149"/>
      <c r="L28" s="149">
        <f>L29+L33+L38+L47+L49</f>
        <v>598634</v>
      </c>
      <c r="M28" s="149">
        <f>M29+M33+M38+M47+M49</f>
        <v>598634</v>
      </c>
    </row>
    <row r="29" spans="1:13">
      <c r="A29" s="150">
        <v>321</v>
      </c>
      <c r="B29" s="151" t="s">
        <v>31</v>
      </c>
      <c r="C29" s="163">
        <v>46000</v>
      </c>
      <c r="D29" s="163">
        <v>28000</v>
      </c>
      <c r="E29" s="163">
        <f t="shared" ref="E29:K29" si="16">E30+E31+E32</f>
        <v>0</v>
      </c>
      <c r="F29" s="163">
        <v>18000</v>
      </c>
      <c r="G29" s="163">
        <f t="shared" si="16"/>
        <v>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>
        <v>46000</v>
      </c>
      <c r="M29" s="163">
        <v>46000</v>
      </c>
    </row>
    <row r="30" spans="1:13" ht="12.75" hidden="1" customHeight="1">
      <c r="A30" s="153"/>
      <c r="B30" s="154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2.75" hidden="1" customHeight="1">
      <c r="A31" s="153"/>
      <c r="B31" s="154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hidden="1" customHeight="1">
      <c r="A32" s="153"/>
      <c r="B32" s="15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>
      <c r="A33" s="150">
        <v>322</v>
      </c>
      <c r="B33" s="151" t="s">
        <v>32</v>
      </c>
      <c r="C33" s="163">
        <v>309234</v>
      </c>
      <c r="D33" s="163">
        <v>292534</v>
      </c>
      <c r="E33" s="163">
        <f t="shared" ref="E33:K33" si="17">SUM(E34:E37)</f>
        <v>0</v>
      </c>
      <c r="F33" s="163">
        <v>16700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0</v>
      </c>
      <c r="L33" s="163">
        <v>309234</v>
      </c>
      <c r="M33" s="163">
        <v>309234</v>
      </c>
    </row>
    <row r="34" spans="1:13" ht="12.75" hidden="1" customHeight="1">
      <c r="A34" s="153"/>
      <c r="B34" s="15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hidden="1" customHeight="1">
      <c r="A35" s="153"/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ht="12.75" hidden="1" customHeight="1">
      <c r="A36" s="153"/>
      <c r="B36" s="15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ht="12.75" hidden="1" customHeight="1">
      <c r="A37" s="153"/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>
      <c r="A38" s="150">
        <v>323</v>
      </c>
      <c r="B38" s="151" t="s">
        <v>33</v>
      </c>
      <c r="C38" s="163">
        <v>199700</v>
      </c>
      <c r="D38" s="163">
        <v>107700</v>
      </c>
      <c r="E38" s="163">
        <f t="shared" ref="E38:J38" si="18">SUM(E39:E46)</f>
        <v>0</v>
      </c>
      <c r="F38" s="163">
        <f t="shared" si="18"/>
        <v>0</v>
      </c>
      <c r="G38" s="163">
        <v>43000</v>
      </c>
      <c r="H38" s="163">
        <v>45000</v>
      </c>
      <c r="I38" s="163">
        <v>4000</v>
      </c>
      <c r="J38" s="163">
        <f t="shared" si="18"/>
        <v>0</v>
      </c>
      <c r="K38" s="163"/>
      <c r="L38" s="163">
        <v>199700</v>
      </c>
      <c r="M38" s="163">
        <v>199700</v>
      </c>
    </row>
    <row r="39" spans="1:13" ht="12.75" hidden="1" customHeight="1">
      <c r="A39" s="153"/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2.75" hidden="1" customHeight="1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hidden="1" customHeight="1">
      <c r="A41" s="153"/>
      <c r="B41" s="15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hidden="1" customHeight="1">
      <c r="A42" s="153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hidden="1" customHeight="1">
      <c r="A43" s="153"/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hidden="1" customHeight="1">
      <c r="A44" s="153"/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1.25" hidden="1" customHeight="1">
      <c r="A45" s="153"/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hidden="1" customHeight="1">
      <c r="A46" s="153"/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13" ht="25.5">
      <c r="A47" s="150">
        <v>324</v>
      </c>
      <c r="B47" s="151" t="s">
        <v>46</v>
      </c>
      <c r="C47" s="163">
        <f t="shared" si="12"/>
        <v>0</v>
      </c>
      <c r="D47" s="163">
        <f t="shared" ref="D47:M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>
        <f t="shared" si="19"/>
        <v>0</v>
      </c>
      <c r="M47" s="163">
        <f t="shared" si="19"/>
        <v>0</v>
      </c>
    </row>
    <row r="48" spans="1:13" ht="25.5" hidden="1" customHeight="1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19.5" customHeight="1">
      <c r="A49" s="150">
        <v>329</v>
      </c>
      <c r="B49" s="151" t="s">
        <v>34</v>
      </c>
      <c r="C49" s="163">
        <v>43700</v>
      </c>
      <c r="D49" s="163">
        <v>21000</v>
      </c>
      <c r="E49" s="163">
        <f t="shared" ref="E49:J49" si="20">SUM(E50:E54)</f>
        <v>0</v>
      </c>
      <c r="F49" s="163">
        <v>15000</v>
      </c>
      <c r="G49" s="163">
        <v>7700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>
        <v>43700</v>
      </c>
      <c r="M49" s="163">
        <v>43700</v>
      </c>
    </row>
    <row r="50" spans="1:13" ht="12.75" hidden="1" customHeight="1">
      <c r="A50" s="153"/>
      <c r="B50" s="15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12.75" hidden="1" customHeight="1">
      <c r="A51" s="153"/>
      <c r="B51" s="15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2.75" hidden="1" customHeight="1">
      <c r="A52" s="153"/>
      <c r="B52" s="15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hidden="1" customHeight="1">
      <c r="A53" s="153"/>
      <c r="B53" s="15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2.75" hidden="1" customHeight="1">
      <c r="A54" s="153"/>
      <c r="B54" s="15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s="12" customFormat="1">
      <c r="A55" s="147">
        <v>34</v>
      </c>
      <c r="B55" s="148" t="s">
        <v>35</v>
      </c>
      <c r="C55" s="149">
        <f t="shared" si="12"/>
        <v>4000</v>
      </c>
      <c r="D55" s="149">
        <f t="shared" ref="D55:M55" si="21">D56</f>
        <v>4000</v>
      </c>
      <c r="E55" s="149">
        <f t="shared" si="21"/>
        <v>0</v>
      </c>
      <c r="F55" s="149">
        <f t="shared" si="21"/>
        <v>0</v>
      </c>
      <c r="G55" s="149">
        <f t="shared" si="21"/>
        <v>0</v>
      </c>
      <c r="H55" s="149">
        <f t="shared" si="21"/>
        <v>0</v>
      </c>
      <c r="I55" s="149">
        <f t="shared" si="21"/>
        <v>0</v>
      </c>
      <c r="J55" s="149">
        <f t="shared" si="21"/>
        <v>0</v>
      </c>
      <c r="K55" s="149">
        <v>0</v>
      </c>
      <c r="L55" s="149">
        <f t="shared" si="21"/>
        <v>4000</v>
      </c>
      <c r="M55" s="149">
        <f t="shared" si="21"/>
        <v>4000</v>
      </c>
    </row>
    <row r="56" spans="1:13" ht="12.75" customHeight="1">
      <c r="A56" s="150">
        <v>343</v>
      </c>
      <c r="B56" s="151" t="s">
        <v>36</v>
      </c>
      <c r="C56" s="163">
        <v>4000</v>
      </c>
      <c r="D56" s="163">
        <v>4000</v>
      </c>
      <c r="E56" s="163">
        <f t="shared" ref="E56:J56" si="22">E57</f>
        <v>0</v>
      </c>
      <c r="F56" s="163">
        <f t="shared" si="22"/>
        <v>0</v>
      </c>
      <c r="G56" s="163">
        <f t="shared" si="22"/>
        <v>0</v>
      </c>
      <c r="H56" s="163">
        <f t="shared" si="22"/>
        <v>0</v>
      </c>
      <c r="I56" s="163">
        <f t="shared" si="22"/>
        <v>0</v>
      </c>
      <c r="J56" s="163">
        <f t="shared" si="22"/>
        <v>0</v>
      </c>
      <c r="K56" s="163">
        <v>0</v>
      </c>
      <c r="L56" s="163">
        <v>4000</v>
      </c>
      <c r="M56" s="163">
        <v>4000</v>
      </c>
    </row>
    <row r="57" spans="1:13" ht="12.75" customHeight="1">
      <c r="A57" s="153"/>
      <c r="B57" s="154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s="12" customFormat="1">
      <c r="A58" s="141" t="s">
        <v>70</v>
      </c>
      <c r="B58" s="142"/>
      <c r="C58" s="143">
        <f>SUM(D58:K58)</f>
        <v>67149</v>
      </c>
      <c r="D58" s="143">
        <f>D59</f>
        <v>67149</v>
      </c>
      <c r="E58" s="143">
        <f t="shared" ref="E58:M59" si="23">E59</f>
        <v>0</v>
      </c>
      <c r="F58" s="143">
        <f t="shared" si="23"/>
        <v>0</v>
      </c>
      <c r="G58" s="143">
        <f t="shared" si="23"/>
        <v>0</v>
      </c>
      <c r="H58" s="143">
        <f t="shared" si="23"/>
        <v>0</v>
      </c>
      <c r="I58" s="143">
        <f t="shared" si="23"/>
        <v>0</v>
      </c>
      <c r="J58" s="143">
        <f t="shared" si="23"/>
        <v>0</v>
      </c>
      <c r="K58" s="143">
        <f t="shared" si="23"/>
        <v>0</v>
      </c>
      <c r="L58" s="143">
        <f t="shared" si="23"/>
        <v>67149</v>
      </c>
      <c r="M58" s="143">
        <f t="shared" si="23"/>
        <v>67149</v>
      </c>
    </row>
    <row r="59" spans="1:13" s="12" customFormat="1">
      <c r="A59" s="144">
        <v>3</v>
      </c>
      <c r="B59" s="145" t="s">
        <v>25</v>
      </c>
      <c r="C59" s="146">
        <f t="shared" ref="C59:C60" si="24">SUM(D59:K59)</f>
        <v>67149</v>
      </c>
      <c r="D59" s="146">
        <f>D60</f>
        <v>67149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67149</v>
      </c>
      <c r="M59" s="146">
        <f t="shared" si="23"/>
        <v>67149</v>
      </c>
    </row>
    <row r="60" spans="1:13" s="12" customFormat="1">
      <c r="A60" s="147">
        <v>32</v>
      </c>
      <c r="B60" s="148" t="s">
        <v>30</v>
      </c>
      <c r="C60" s="149">
        <f t="shared" si="24"/>
        <v>67149</v>
      </c>
      <c r="D60" s="149">
        <f>D61+D63</f>
        <v>67149</v>
      </c>
      <c r="E60" s="149">
        <f t="shared" ref="E60:M60" si="25">E61+E63</f>
        <v>0</v>
      </c>
      <c r="F60" s="149">
        <f t="shared" si="25"/>
        <v>0</v>
      </c>
      <c r="G60" s="149">
        <f t="shared" si="25"/>
        <v>0</v>
      </c>
      <c r="H60" s="149">
        <f t="shared" si="25"/>
        <v>0</v>
      </c>
      <c r="I60" s="149">
        <f t="shared" si="25"/>
        <v>0</v>
      </c>
      <c r="J60" s="149">
        <f t="shared" si="25"/>
        <v>0</v>
      </c>
      <c r="K60" s="149">
        <f t="shared" si="25"/>
        <v>0</v>
      </c>
      <c r="L60" s="149">
        <f t="shared" si="25"/>
        <v>67149</v>
      </c>
      <c r="M60" s="149">
        <f t="shared" si="25"/>
        <v>67149</v>
      </c>
    </row>
    <row r="61" spans="1:13" s="12" customFormat="1" ht="12.75" customHeight="1">
      <c r="A61" s="150">
        <v>322</v>
      </c>
      <c r="B61" s="151" t="s">
        <v>32</v>
      </c>
      <c r="C61" s="163">
        <v>15000</v>
      </c>
      <c r="D61" s="163">
        <v>15000</v>
      </c>
      <c r="E61" s="163">
        <f t="shared" ref="E61:K61" si="26">E62</f>
        <v>0</v>
      </c>
      <c r="F61" s="163">
        <f t="shared" si="26"/>
        <v>0</v>
      </c>
      <c r="G61" s="163">
        <f t="shared" si="26"/>
        <v>0</v>
      </c>
      <c r="H61" s="163">
        <f t="shared" si="26"/>
        <v>0</v>
      </c>
      <c r="I61" s="163">
        <f t="shared" si="26"/>
        <v>0</v>
      </c>
      <c r="J61" s="163">
        <f t="shared" si="26"/>
        <v>0</v>
      </c>
      <c r="K61" s="163">
        <f t="shared" si="26"/>
        <v>0</v>
      </c>
      <c r="L61" s="163">
        <v>15000</v>
      </c>
      <c r="M61" s="163">
        <v>15000</v>
      </c>
    </row>
    <row r="62" spans="1:13" ht="12.75" hidden="1" customHeight="1">
      <c r="A62" s="153"/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s="12" customFormat="1" ht="12.75" customHeight="1">
      <c r="A63" s="150">
        <v>323</v>
      </c>
      <c r="B63" s="151" t="s">
        <v>33</v>
      </c>
      <c r="C63" s="163">
        <v>52149</v>
      </c>
      <c r="D63" s="163">
        <v>52149</v>
      </c>
      <c r="E63" s="163">
        <f t="shared" ref="E63:K63" si="27">E64+E65</f>
        <v>0</v>
      </c>
      <c r="F63" s="163">
        <f t="shared" si="27"/>
        <v>0</v>
      </c>
      <c r="G63" s="163">
        <f t="shared" si="27"/>
        <v>0</v>
      </c>
      <c r="H63" s="163">
        <f t="shared" si="27"/>
        <v>0</v>
      </c>
      <c r="I63" s="163">
        <f t="shared" si="27"/>
        <v>0</v>
      </c>
      <c r="J63" s="163">
        <f t="shared" si="27"/>
        <v>0</v>
      </c>
      <c r="K63" s="163">
        <f t="shared" si="27"/>
        <v>0</v>
      </c>
      <c r="L63" s="163">
        <v>52149</v>
      </c>
      <c r="M63" s="163">
        <v>52149</v>
      </c>
    </row>
    <row r="64" spans="1:13" ht="12.75" customHeight="1">
      <c r="A64" s="153"/>
      <c r="B64" s="15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0.75" customHeight="1">
      <c r="A65" s="153"/>
      <c r="B65" s="15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21" t="s">
        <v>60</v>
      </c>
      <c r="B66" s="221"/>
      <c r="C66" s="158">
        <f>SUM(D66:K66)</f>
        <v>0</v>
      </c>
      <c r="D66" s="158">
        <f t="shared" ref="D66:M66" si="28">D67</f>
        <v>0</v>
      </c>
      <c r="E66" s="158">
        <f t="shared" si="28"/>
        <v>0</v>
      </c>
      <c r="F66" s="158">
        <f t="shared" si="28"/>
        <v>0</v>
      </c>
      <c r="G66" s="158">
        <f t="shared" si="28"/>
        <v>0</v>
      </c>
      <c r="H66" s="158">
        <f t="shared" si="28"/>
        <v>0</v>
      </c>
      <c r="I66" s="158">
        <f t="shared" si="28"/>
        <v>0</v>
      </c>
      <c r="J66" s="158">
        <f t="shared" si="28"/>
        <v>0</v>
      </c>
      <c r="K66" s="158">
        <v>0</v>
      </c>
      <c r="L66" s="158">
        <f t="shared" si="28"/>
        <v>0</v>
      </c>
      <c r="M66" s="158">
        <f t="shared" si="28"/>
        <v>0</v>
      </c>
    </row>
    <row r="67" spans="1:13" ht="26.25" customHeight="1">
      <c r="A67" s="232"/>
      <c r="B67" s="232"/>
      <c r="C67" s="160">
        <f t="shared" ref="C67:C72" si="29">SUM(D67:K67)</f>
        <v>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0</v>
      </c>
      <c r="M67" s="160">
        <f>'PLAN RASHODA I IZDATAKA'!M68</f>
        <v>0</v>
      </c>
    </row>
    <row r="68" spans="1:13" ht="25.5">
      <c r="A68" s="144">
        <v>4</v>
      </c>
      <c r="B68" s="161" t="s">
        <v>38</v>
      </c>
      <c r="C68" s="162">
        <f t="shared" si="29"/>
        <v>0</v>
      </c>
      <c r="D68" s="162">
        <f t="shared" ref="D68:M68" si="30">D69</f>
        <v>0</v>
      </c>
      <c r="E68" s="162">
        <f t="shared" si="30"/>
        <v>0</v>
      </c>
      <c r="F68" s="162">
        <f t="shared" si="30"/>
        <v>0</v>
      </c>
      <c r="G68" s="162">
        <f t="shared" si="30"/>
        <v>0</v>
      </c>
      <c r="H68" s="162">
        <f t="shared" si="30"/>
        <v>0</v>
      </c>
      <c r="I68" s="162">
        <f t="shared" si="30"/>
        <v>0</v>
      </c>
      <c r="J68" s="162">
        <f t="shared" si="30"/>
        <v>0</v>
      </c>
      <c r="K68" s="162">
        <v>0</v>
      </c>
      <c r="L68" s="162">
        <f t="shared" si="30"/>
        <v>0</v>
      </c>
      <c r="M68" s="162">
        <f t="shared" si="30"/>
        <v>0</v>
      </c>
    </row>
    <row r="69" spans="1:13" ht="25.5">
      <c r="A69" s="147">
        <v>45</v>
      </c>
      <c r="B69" s="148" t="s">
        <v>50</v>
      </c>
      <c r="C69" s="149">
        <f t="shared" si="29"/>
        <v>0</v>
      </c>
      <c r="D69" s="149">
        <f t="shared" ref="D69:M69" si="31">D70</f>
        <v>0</v>
      </c>
      <c r="E69" s="149">
        <f t="shared" si="31"/>
        <v>0</v>
      </c>
      <c r="F69" s="149">
        <f t="shared" si="31"/>
        <v>0</v>
      </c>
      <c r="G69" s="149">
        <f t="shared" si="31"/>
        <v>0</v>
      </c>
      <c r="H69" s="149">
        <f t="shared" si="31"/>
        <v>0</v>
      </c>
      <c r="I69" s="149">
        <f t="shared" si="31"/>
        <v>0</v>
      </c>
      <c r="J69" s="149">
        <f t="shared" si="31"/>
        <v>0</v>
      </c>
      <c r="K69" s="149">
        <v>0</v>
      </c>
      <c r="L69" s="149">
        <f t="shared" si="31"/>
        <v>0</v>
      </c>
      <c r="M69" s="149">
        <f t="shared" si="31"/>
        <v>0</v>
      </c>
    </row>
    <row r="70" spans="1:13" ht="25.5">
      <c r="A70" s="150">
        <v>451</v>
      </c>
      <c r="B70" s="151" t="s">
        <v>51</v>
      </c>
      <c r="C70" s="163">
        <f t="shared" si="29"/>
        <v>0</v>
      </c>
      <c r="D70" s="163">
        <f t="shared" ref="D70:M70" si="32">D71</f>
        <v>0</v>
      </c>
      <c r="E70" s="163">
        <f t="shared" si="32"/>
        <v>0</v>
      </c>
      <c r="F70" s="163">
        <f t="shared" si="32"/>
        <v>0</v>
      </c>
      <c r="G70" s="163">
        <f t="shared" si="32"/>
        <v>0</v>
      </c>
      <c r="H70" s="163">
        <f t="shared" si="32"/>
        <v>0</v>
      </c>
      <c r="I70" s="163">
        <f t="shared" si="32"/>
        <v>0</v>
      </c>
      <c r="J70" s="163">
        <f t="shared" si="32"/>
        <v>0</v>
      </c>
      <c r="K70" s="163">
        <v>0</v>
      </c>
      <c r="L70" s="163">
        <f t="shared" si="32"/>
        <v>0</v>
      </c>
      <c r="M70" s="163">
        <f t="shared" si="32"/>
        <v>0</v>
      </c>
    </row>
    <row r="71" spans="1:13" ht="25.5" customHeight="1">
      <c r="A71" s="153">
        <v>4511</v>
      </c>
      <c r="B71" s="154" t="s">
        <v>51</v>
      </c>
      <c r="C71" s="152">
        <f>SUM(D71:K71)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>
      <c r="A72" s="150"/>
      <c r="B72" s="151"/>
      <c r="C72" s="155">
        <f t="shared" si="29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21" t="s">
        <v>57</v>
      </c>
      <c r="B73" s="221"/>
      <c r="C73" s="158">
        <f>SUM(D73:K73)</f>
        <v>325100</v>
      </c>
      <c r="D73" s="158">
        <f>D74</f>
        <v>30600</v>
      </c>
      <c r="E73" s="158">
        <f t="shared" ref="D73:M74" si="33">E74</f>
        <v>0</v>
      </c>
      <c r="F73" s="158">
        <f t="shared" si="33"/>
        <v>0</v>
      </c>
      <c r="G73" s="158">
        <f t="shared" si="33"/>
        <v>197500</v>
      </c>
      <c r="H73" s="158">
        <f t="shared" si="33"/>
        <v>97000</v>
      </c>
      <c r="I73" s="158">
        <f t="shared" si="33"/>
        <v>0</v>
      </c>
      <c r="J73" s="158">
        <f t="shared" si="33"/>
        <v>0</v>
      </c>
      <c r="K73" s="158">
        <f t="shared" si="33"/>
        <v>0</v>
      </c>
      <c r="L73" s="158">
        <f t="shared" si="33"/>
        <v>328020</v>
      </c>
      <c r="M73" s="158">
        <f t="shared" si="33"/>
        <v>328020</v>
      </c>
    </row>
    <row r="74" spans="1:13" s="12" customFormat="1" ht="12.75" customHeight="1">
      <c r="A74" s="165" t="s">
        <v>52</v>
      </c>
      <c r="B74" s="166" t="s">
        <v>54</v>
      </c>
      <c r="C74" s="160">
        <f t="shared" ref="C74:C91" si="34">SUM(D74:K74)</f>
        <v>325100</v>
      </c>
      <c r="D74" s="160">
        <f t="shared" si="33"/>
        <v>30600</v>
      </c>
      <c r="E74" s="160">
        <f t="shared" si="33"/>
        <v>0</v>
      </c>
      <c r="F74" s="160">
        <f t="shared" si="33"/>
        <v>0</v>
      </c>
      <c r="G74" s="160">
        <f t="shared" si="33"/>
        <v>197500</v>
      </c>
      <c r="H74" s="160">
        <f t="shared" si="33"/>
        <v>97000</v>
      </c>
      <c r="I74" s="160">
        <f t="shared" si="33"/>
        <v>0</v>
      </c>
      <c r="J74" s="160">
        <f t="shared" si="33"/>
        <v>0</v>
      </c>
      <c r="K74" s="160">
        <f t="shared" si="33"/>
        <v>0</v>
      </c>
      <c r="L74" s="160">
        <f t="shared" si="33"/>
        <v>328020</v>
      </c>
      <c r="M74" s="160">
        <f t="shared" si="33"/>
        <v>328020</v>
      </c>
    </row>
    <row r="75" spans="1:13" s="12" customFormat="1">
      <c r="A75" s="167">
        <v>3</v>
      </c>
      <c r="B75" s="168" t="s">
        <v>25</v>
      </c>
      <c r="C75" s="162">
        <f t="shared" si="34"/>
        <v>325100</v>
      </c>
      <c r="D75" s="162">
        <f t="shared" ref="D75:M75" si="35">D76+D88</f>
        <v>30600</v>
      </c>
      <c r="E75" s="162">
        <f>E76+E88</f>
        <v>0</v>
      </c>
      <c r="F75" s="162">
        <f t="shared" si="35"/>
        <v>0</v>
      </c>
      <c r="G75" s="162">
        <f t="shared" si="35"/>
        <v>197500</v>
      </c>
      <c r="H75" s="162">
        <f t="shared" si="35"/>
        <v>97000</v>
      </c>
      <c r="I75" s="162">
        <f t="shared" si="35"/>
        <v>0</v>
      </c>
      <c r="J75" s="162">
        <f t="shared" si="35"/>
        <v>0</v>
      </c>
      <c r="K75" s="162">
        <f t="shared" si="35"/>
        <v>0</v>
      </c>
      <c r="L75" s="162">
        <f t="shared" si="35"/>
        <v>328020</v>
      </c>
      <c r="M75" s="162">
        <f t="shared" si="35"/>
        <v>328020</v>
      </c>
    </row>
    <row r="76" spans="1:13" s="12" customFormat="1">
      <c r="A76" s="169">
        <v>32</v>
      </c>
      <c r="B76" s="170" t="s">
        <v>30</v>
      </c>
      <c r="C76" s="149">
        <f t="shared" si="34"/>
        <v>325100</v>
      </c>
      <c r="D76" s="149">
        <f t="shared" ref="D76:M76" si="36">D77+D84</f>
        <v>30600</v>
      </c>
      <c r="E76" s="149">
        <f t="shared" si="36"/>
        <v>0</v>
      </c>
      <c r="F76" s="149">
        <f t="shared" si="36"/>
        <v>0</v>
      </c>
      <c r="G76" s="149">
        <f t="shared" si="36"/>
        <v>197500</v>
      </c>
      <c r="H76" s="149">
        <f t="shared" si="36"/>
        <v>97000</v>
      </c>
      <c r="I76" s="149">
        <f t="shared" si="36"/>
        <v>0</v>
      </c>
      <c r="J76" s="149">
        <f t="shared" si="36"/>
        <v>0</v>
      </c>
      <c r="K76" s="149">
        <f t="shared" si="36"/>
        <v>0</v>
      </c>
      <c r="L76" s="149">
        <f t="shared" si="36"/>
        <v>328020</v>
      </c>
      <c r="M76" s="149">
        <f t="shared" si="36"/>
        <v>328020</v>
      </c>
    </row>
    <row r="77" spans="1:13" ht="17.25" customHeight="1">
      <c r="A77" s="171">
        <v>322</v>
      </c>
      <c r="B77" s="172" t="s">
        <v>32</v>
      </c>
      <c r="C77" s="163">
        <v>317600</v>
      </c>
      <c r="D77" s="163">
        <v>30600</v>
      </c>
      <c r="E77" s="163">
        <f t="shared" ref="E77:K77" si="37">SUM(E78:E83)</f>
        <v>0</v>
      </c>
      <c r="F77" s="163">
        <f t="shared" si="37"/>
        <v>0</v>
      </c>
      <c r="G77" s="163">
        <v>195500</v>
      </c>
      <c r="H77" s="163">
        <v>91500</v>
      </c>
      <c r="I77" s="163">
        <f t="shared" si="37"/>
        <v>0</v>
      </c>
      <c r="J77" s="163">
        <f t="shared" si="37"/>
        <v>0</v>
      </c>
      <c r="K77" s="163">
        <f t="shared" si="37"/>
        <v>0</v>
      </c>
      <c r="L77" s="163">
        <v>320600</v>
      </c>
      <c r="M77" s="163">
        <v>320600</v>
      </c>
    </row>
    <row r="78" spans="1:13" ht="12.75" hidden="1" customHeight="1">
      <c r="A78" s="153"/>
      <c r="B78" s="154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1:13" ht="12.75" hidden="1" customHeight="1">
      <c r="A79" s="153"/>
      <c r="B79" s="154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  <row r="80" spans="1:13" ht="12.75" hidden="1" customHeight="1">
      <c r="A80" s="153"/>
      <c r="B80" s="15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2.75" hidden="1" customHeight="1">
      <c r="A81" s="153"/>
      <c r="B81" s="15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ht="12.75" hidden="1" customHeight="1">
      <c r="A82" s="153"/>
      <c r="B82" s="15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2.75" hidden="1" customHeight="1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2.75" customHeight="1">
      <c r="A84" s="171">
        <v>323</v>
      </c>
      <c r="B84" s="172" t="s">
        <v>33</v>
      </c>
      <c r="C84" s="163">
        <v>7500</v>
      </c>
      <c r="D84" s="163">
        <f t="shared" ref="D84:J84" si="38">SUM(D85:D87)</f>
        <v>0</v>
      </c>
      <c r="E84" s="163">
        <f t="shared" si="38"/>
        <v>0</v>
      </c>
      <c r="F84" s="163">
        <f t="shared" si="38"/>
        <v>0</v>
      </c>
      <c r="G84" s="163">
        <v>2000</v>
      </c>
      <c r="H84" s="163">
        <v>5500</v>
      </c>
      <c r="I84" s="163">
        <f t="shared" si="38"/>
        <v>0</v>
      </c>
      <c r="J84" s="163">
        <f t="shared" si="38"/>
        <v>0</v>
      </c>
      <c r="K84" s="163">
        <v>0</v>
      </c>
      <c r="L84" s="163">
        <v>7420</v>
      </c>
      <c r="M84" s="163">
        <v>7420</v>
      </c>
    </row>
    <row r="85" spans="1:13" ht="12.75" hidden="1" customHeight="1">
      <c r="A85" s="153"/>
      <c r="B85" s="15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3" ht="12.75" hidden="1" customHeight="1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hidden="1" customHeight="1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3">
      <c r="A88" s="147">
        <v>34</v>
      </c>
      <c r="B88" s="148" t="s">
        <v>35</v>
      </c>
      <c r="C88" s="149">
        <f t="shared" si="34"/>
        <v>0</v>
      </c>
      <c r="D88" s="149">
        <f t="shared" ref="D88:M88" si="39">D89</f>
        <v>0</v>
      </c>
      <c r="E88" s="149">
        <f t="shared" si="39"/>
        <v>0</v>
      </c>
      <c r="F88" s="149">
        <f t="shared" si="39"/>
        <v>0</v>
      </c>
      <c r="G88" s="149">
        <f t="shared" si="39"/>
        <v>0</v>
      </c>
      <c r="H88" s="149">
        <f t="shared" si="39"/>
        <v>0</v>
      </c>
      <c r="I88" s="149">
        <f t="shared" si="39"/>
        <v>0</v>
      </c>
      <c r="J88" s="149">
        <f t="shared" si="39"/>
        <v>0</v>
      </c>
      <c r="K88" s="149">
        <v>0</v>
      </c>
      <c r="L88" s="149">
        <f t="shared" si="39"/>
        <v>0</v>
      </c>
      <c r="M88" s="149">
        <f t="shared" si="39"/>
        <v>0</v>
      </c>
    </row>
    <row r="89" spans="1:13" ht="15.75" customHeight="1">
      <c r="A89" s="150">
        <v>343</v>
      </c>
      <c r="B89" s="151" t="s">
        <v>36</v>
      </c>
      <c r="C89" s="163">
        <f t="shared" si="34"/>
        <v>0</v>
      </c>
      <c r="D89" s="163">
        <f t="shared" ref="D89:M89" si="40">D90</f>
        <v>0</v>
      </c>
      <c r="E89" s="163">
        <f t="shared" si="40"/>
        <v>0</v>
      </c>
      <c r="F89" s="163">
        <f t="shared" si="40"/>
        <v>0</v>
      </c>
      <c r="G89" s="163">
        <f t="shared" si="40"/>
        <v>0</v>
      </c>
      <c r="H89" s="163">
        <f t="shared" si="40"/>
        <v>0</v>
      </c>
      <c r="I89" s="163">
        <f t="shared" si="40"/>
        <v>0</v>
      </c>
      <c r="J89" s="163">
        <f t="shared" si="40"/>
        <v>0</v>
      </c>
      <c r="K89" s="163">
        <v>0</v>
      </c>
      <c r="L89" s="163">
        <f t="shared" si="40"/>
        <v>0</v>
      </c>
      <c r="M89" s="163">
        <f t="shared" si="40"/>
        <v>0</v>
      </c>
    </row>
    <row r="90" spans="1:13" ht="0.75" hidden="1" customHeight="1">
      <c r="A90" s="153"/>
      <c r="B90" s="154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</row>
    <row r="91" spans="1:13">
      <c r="A91" s="173"/>
      <c r="B91" s="174"/>
      <c r="C91" s="152">
        <f t="shared" si="34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>
      <c r="A92" s="222" t="s">
        <v>59</v>
      </c>
      <c r="B92" s="222"/>
      <c r="C92" s="158">
        <f>C93+C102+C107+C117+C130+C135</f>
        <v>383000</v>
      </c>
      <c r="D92" s="158">
        <f t="shared" ref="D92:M92" si="41">D93+D102+D107+D117+D130+D135</f>
        <v>34700</v>
      </c>
      <c r="E92" s="158">
        <f t="shared" si="41"/>
        <v>0</v>
      </c>
      <c r="F92" s="158">
        <f t="shared" si="41"/>
        <v>0</v>
      </c>
      <c r="G92" s="158">
        <f t="shared" si="41"/>
        <v>0</v>
      </c>
      <c r="H92" s="158">
        <f t="shared" si="41"/>
        <v>257300</v>
      </c>
      <c r="I92" s="158">
        <f t="shared" si="41"/>
        <v>0</v>
      </c>
      <c r="J92" s="158">
        <f t="shared" si="41"/>
        <v>51000</v>
      </c>
      <c r="K92" s="158">
        <f t="shared" si="41"/>
        <v>40000</v>
      </c>
      <c r="L92" s="158">
        <f t="shared" si="41"/>
        <v>385600</v>
      </c>
      <c r="M92" s="158">
        <f t="shared" si="41"/>
        <v>385600</v>
      </c>
    </row>
    <row r="93" spans="1:13">
      <c r="A93" s="230" t="s">
        <v>64</v>
      </c>
      <c r="B93" s="230"/>
      <c r="C93" s="160">
        <f t="shared" ref="C93:C100" si="42">SUM(D93:K93)</f>
        <v>17500</v>
      </c>
      <c r="D93" s="160">
        <f>D94</f>
        <v>0</v>
      </c>
      <c r="E93" s="160">
        <f t="shared" ref="E93:M93" si="43">E94</f>
        <v>0</v>
      </c>
      <c r="F93" s="160">
        <f t="shared" si="43"/>
        <v>0</v>
      </c>
      <c r="G93" s="160">
        <f t="shared" si="43"/>
        <v>0</v>
      </c>
      <c r="H93" s="160">
        <f t="shared" si="43"/>
        <v>17500</v>
      </c>
      <c r="I93" s="160">
        <f t="shared" si="43"/>
        <v>0</v>
      </c>
      <c r="J93" s="160">
        <f t="shared" si="43"/>
        <v>0</v>
      </c>
      <c r="K93" s="160">
        <f t="shared" si="43"/>
        <v>0</v>
      </c>
      <c r="L93" s="160">
        <f t="shared" si="43"/>
        <v>17500</v>
      </c>
      <c r="M93" s="160">
        <f t="shared" si="43"/>
        <v>17500</v>
      </c>
    </row>
    <row r="94" spans="1:13">
      <c r="A94" s="167">
        <v>3</v>
      </c>
      <c r="B94" s="168" t="s">
        <v>25</v>
      </c>
      <c r="C94" s="162">
        <f t="shared" si="42"/>
        <v>17500</v>
      </c>
      <c r="D94" s="162">
        <f>D95+D99</f>
        <v>0</v>
      </c>
      <c r="E94" s="162">
        <f t="shared" ref="E94:M94" si="44">E95+E99</f>
        <v>0</v>
      </c>
      <c r="F94" s="162">
        <f t="shared" si="44"/>
        <v>0</v>
      </c>
      <c r="G94" s="162">
        <f t="shared" si="44"/>
        <v>0</v>
      </c>
      <c r="H94" s="162">
        <f t="shared" si="44"/>
        <v>17500</v>
      </c>
      <c r="I94" s="162">
        <f t="shared" si="44"/>
        <v>0</v>
      </c>
      <c r="J94" s="162">
        <f t="shared" si="44"/>
        <v>0</v>
      </c>
      <c r="K94" s="162">
        <f t="shared" si="44"/>
        <v>0</v>
      </c>
      <c r="L94" s="162">
        <f t="shared" si="44"/>
        <v>17500</v>
      </c>
      <c r="M94" s="162">
        <f t="shared" si="44"/>
        <v>17500</v>
      </c>
    </row>
    <row r="95" spans="1:13">
      <c r="A95" s="169">
        <v>32</v>
      </c>
      <c r="B95" s="170" t="s">
        <v>30</v>
      </c>
      <c r="C95" s="149">
        <f t="shared" si="42"/>
        <v>17500</v>
      </c>
      <c r="D95" s="149">
        <f>D96</f>
        <v>0</v>
      </c>
      <c r="E95" s="149">
        <f t="shared" ref="E95:K95" si="45">E96</f>
        <v>0</v>
      </c>
      <c r="F95" s="149">
        <f t="shared" si="45"/>
        <v>0</v>
      </c>
      <c r="G95" s="149">
        <f t="shared" si="45"/>
        <v>0</v>
      </c>
      <c r="H95" s="149">
        <f t="shared" si="45"/>
        <v>17500</v>
      </c>
      <c r="I95" s="149">
        <f t="shared" si="45"/>
        <v>0</v>
      </c>
      <c r="J95" s="149">
        <f t="shared" si="45"/>
        <v>0</v>
      </c>
      <c r="K95" s="149">
        <f t="shared" si="45"/>
        <v>0</v>
      </c>
      <c r="L95" s="149">
        <v>17500</v>
      </c>
      <c r="M95" s="149">
        <v>17500</v>
      </c>
    </row>
    <row r="96" spans="1:13" s="12" customFormat="1">
      <c r="A96" s="171">
        <v>323</v>
      </c>
      <c r="B96" s="172" t="s">
        <v>33</v>
      </c>
      <c r="C96" s="163">
        <v>17500</v>
      </c>
      <c r="D96" s="163">
        <f>D97+D98</f>
        <v>0</v>
      </c>
      <c r="E96" s="163">
        <f t="shared" ref="E96:M96" si="46">E97+E98</f>
        <v>0</v>
      </c>
      <c r="F96" s="163">
        <f t="shared" si="46"/>
        <v>0</v>
      </c>
      <c r="G96" s="163">
        <f t="shared" si="46"/>
        <v>0</v>
      </c>
      <c r="H96" s="163">
        <v>17500</v>
      </c>
      <c r="I96" s="163">
        <f t="shared" si="46"/>
        <v>0</v>
      </c>
      <c r="J96" s="163">
        <f t="shared" si="46"/>
        <v>0</v>
      </c>
      <c r="K96" s="163">
        <f t="shared" si="46"/>
        <v>0</v>
      </c>
      <c r="L96" s="163">
        <f t="shared" si="46"/>
        <v>0</v>
      </c>
      <c r="M96" s="163">
        <f t="shared" si="46"/>
        <v>0</v>
      </c>
    </row>
    <row r="97" spans="1:14" hidden="1">
      <c r="A97" s="153"/>
      <c r="B97" s="154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4" hidden="1">
      <c r="A98" s="153"/>
      <c r="B98" s="154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4">
      <c r="A99" s="169">
        <v>38</v>
      </c>
      <c r="B99" s="170" t="s">
        <v>71</v>
      </c>
      <c r="C99" s="149">
        <f t="shared" si="42"/>
        <v>0</v>
      </c>
      <c r="D99" s="149">
        <f>D100</f>
        <v>0</v>
      </c>
      <c r="E99" s="149">
        <f t="shared" ref="E99:M99" si="47">E100</f>
        <v>0</v>
      </c>
      <c r="F99" s="149">
        <f t="shared" si="47"/>
        <v>0</v>
      </c>
      <c r="G99" s="149">
        <f t="shared" si="47"/>
        <v>0</v>
      </c>
      <c r="H99" s="149">
        <f t="shared" si="47"/>
        <v>0</v>
      </c>
      <c r="I99" s="149">
        <f t="shared" si="47"/>
        <v>0</v>
      </c>
      <c r="J99" s="149">
        <f t="shared" si="47"/>
        <v>0</v>
      </c>
      <c r="K99" s="149">
        <f t="shared" si="47"/>
        <v>0</v>
      </c>
      <c r="L99" s="149">
        <f t="shared" si="47"/>
        <v>0</v>
      </c>
      <c r="M99" s="149">
        <f t="shared" si="47"/>
        <v>0</v>
      </c>
    </row>
    <row r="100" spans="1:14" s="12" customFormat="1">
      <c r="A100" s="150">
        <v>383</v>
      </c>
      <c r="B100" s="151" t="s">
        <v>72</v>
      </c>
      <c r="C100" s="163">
        <f t="shared" si="42"/>
        <v>0</v>
      </c>
      <c r="D100" s="163">
        <f>D101</f>
        <v>0</v>
      </c>
      <c r="E100" s="163">
        <f t="shared" ref="E100:M100" si="48">E101</f>
        <v>0</v>
      </c>
      <c r="F100" s="163">
        <f t="shared" si="48"/>
        <v>0</v>
      </c>
      <c r="G100" s="163">
        <f t="shared" si="48"/>
        <v>0</v>
      </c>
      <c r="H100" s="163">
        <f t="shared" si="48"/>
        <v>0</v>
      </c>
      <c r="I100" s="163">
        <f t="shared" si="48"/>
        <v>0</v>
      </c>
      <c r="J100" s="163">
        <f t="shared" si="48"/>
        <v>0</v>
      </c>
      <c r="K100" s="163">
        <f t="shared" si="48"/>
        <v>0</v>
      </c>
      <c r="L100" s="163">
        <f t="shared" si="48"/>
        <v>0</v>
      </c>
      <c r="M100" s="163">
        <f t="shared" si="48"/>
        <v>0</v>
      </c>
    </row>
    <row r="101" spans="1:14">
      <c r="A101" s="153"/>
      <c r="B101" s="154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4">
      <c r="A102" s="230" t="s">
        <v>79</v>
      </c>
      <c r="B102" s="230"/>
      <c r="C102" s="160">
        <f t="shared" ref="C102:C107" si="49">SUM(D102:K102)</f>
        <v>2500</v>
      </c>
      <c r="D102" s="160">
        <f>D105</f>
        <v>2500</v>
      </c>
      <c r="E102" s="160">
        <f t="shared" ref="E102:M102" si="50">E105</f>
        <v>0</v>
      </c>
      <c r="F102" s="160">
        <f t="shared" si="50"/>
        <v>0</v>
      </c>
      <c r="G102" s="160">
        <f t="shared" si="50"/>
        <v>0</v>
      </c>
      <c r="H102" s="160">
        <f t="shared" si="50"/>
        <v>0</v>
      </c>
      <c r="I102" s="160">
        <f t="shared" si="50"/>
        <v>0</v>
      </c>
      <c r="J102" s="160">
        <f t="shared" si="50"/>
        <v>0</v>
      </c>
      <c r="K102" s="160">
        <f t="shared" si="50"/>
        <v>0</v>
      </c>
      <c r="L102" s="160">
        <f t="shared" si="50"/>
        <v>2500</v>
      </c>
      <c r="M102" s="160">
        <f t="shared" si="50"/>
        <v>2500</v>
      </c>
    </row>
    <row r="103" spans="1:14">
      <c r="A103" s="167">
        <v>3</v>
      </c>
      <c r="B103" s="168" t="s">
        <v>25</v>
      </c>
      <c r="C103" s="162">
        <f t="shared" si="49"/>
        <v>2500</v>
      </c>
      <c r="D103" s="162">
        <f t="shared" ref="D103:M103" si="51">D104</f>
        <v>2500</v>
      </c>
      <c r="E103" s="162">
        <f t="shared" si="51"/>
        <v>0</v>
      </c>
      <c r="F103" s="162">
        <f t="shared" si="51"/>
        <v>0</v>
      </c>
      <c r="G103" s="162">
        <f t="shared" si="51"/>
        <v>0</v>
      </c>
      <c r="H103" s="162">
        <f t="shared" si="51"/>
        <v>0</v>
      </c>
      <c r="I103" s="162">
        <f t="shared" si="51"/>
        <v>0</v>
      </c>
      <c r="J103" s="162">
        <f t="shared" si="51"/>
        <v>0</v>
      </c>
      <c r="K103" s="162">
        <v>0</v>
      </c>
      <c r="L103" s="162">
        <f t="shared" si="51"/>
        <v>2500</v>
      </c>
      <c r="M103" s="162">
        <f t="shared" si="51"/>
        <v>2500</v>
      </c>
    </row>
    <row r="104" spans="1:14">
      <c r="A104" s="169">
        <v>32</v>
      </c>
      <c r="B104" s="170" t="s">
        <v>30</v>
      </c>
      <c r="C104" s="149">
        <f t="shared" si="49"/>
        <v>2500</v>
      </c>
      <c r="D104" s="149">
        <f>D105</f>
        <v>2500</v>
      </c>
      <c r="E104" s="149">
        <f t="shared" ref="E104:J104" si="52">E105+E107+E110</f>
        <v>0</v>
      </c>
      <c r="F104" s="149"/>
      <c r="G104" s="149">
        <f t="shared" si="52"/>
        <v>0</v>
      </c>
      <c r="H104" s="149">
        <f t="shared" si="52"/>
        <v>0</v>
      </c>
      <c r="I104" s="149">
        <f t="shared" si="52"/>
        <v>0</v>
      </c>
      <c r="J104" s="149">
        <f t="shared" si="52"/>
        <v>0</v>
      </c>
      <c r="K104" s="149">
        <v>0</v>
      </c>
      <c r="L104" s="149">
        <v>2500</v>
      </c>
      <c r="M104" s="149">
        <v>2500</v>
      </c>
    </row>
    <row r="105" spans="1:14" ht="12.75" customHeight="1">
      <c r="A105" s="150">
        <v>329</v>
      </c>
      <c r="B105" s="185" t="s">
        <v>34</v>
      </c>
      <c r="C105" s="163">
        <v>2500</v>
      </c>
      <c r="D105" s="163">
        <v>2500</v>
      </c>
      <c r="E105" s="163">
        <f t="shared" ref="E105:J105" si="53">SUM(E106:E110)</f>
        <v>0</v>
      </c>
      <c r="F105" s="163"/>
      <c r="G105" s="163">
        <f t="shared" si="53"/>
        <v>0</v>
      </c>
      <c r="H105" s="163">
        <f t="shared" si="53"/>
        <v>0</v>
      </c>
      <c r="I105" s="163">
        <f t="shared" si="53"/>
        <v>0</v>
      </c>
      <c r="J105" s="163">
        <f t="shared" si="53"/>
        <v>0</v>
      </c>
      <c r="K105" s="163">
        <v>0</v>
      </c>
      <c r="L105" s="163">
        <v>2500</v>
      </c>
      <c r="M105" s="163">
        <v>2500</v>
      </c>
    </row>
    <row r="106" spans="1:14">
      <c r="A106" s="153"/>
      <c r="B106" s="186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4">
      <c r="A107" s="224" t="s">
        <v>65</v>
      </c>
      <c r="B107" s="224"/>
      <c r="C107" s="175">
        <f t="shared" si="49"/>
        <v>22200</v>
      </c>
      <c r="D107" s="175">
        <f t="shared" ref="D107:M107" si="54">D108</f>
        <v>22200</v>
      </c>
      <c r="E107" s="175">
        <f t="shared" si="54"/>
        <v>0</v>
      </c>
      <c r="F107" s="175">
        <f t="shared" si="54"/>
        <v>0</v>
      </c>
      <c r="G107" s="175">
        <f t="shared" si="54"/>
        <v>0</v>
      </c>
      <c r="H107" s="175">
        <f t="shared" si="54"/>
        <v>0</v>
      </c>
      <c r="I107" s="175">
        <f t="shared" si="54"/>
        <v>0</v>
      </c>
      <c r="J107" s="175">
        <f t="shared" si="54"/>
        <v>0</v>
      </c>
      <c r="K107" s="175">
        <v>0</v>
      </c>
      <c r="L107" s="175">
        <f t="shared" si="54"/>
        <v>22200</v>
      </c>
      <c r="M107" s="175">
        <f t="shared" si="54"/>
        <v>22200</v>
      </c>
    </row>
    <row r="108" spans="1:14">
      <c r="A108" s="167">
        <v>3</v>
      </c>
      <c r="B108" s="168" t="s">
        <v>25</v>
      </c>
      <c r="C108" s="162">
        <f t="shared" ref="C108" si="55">SUM(D108:K108)</f>
        <v>22200</v>
      </c>
      <c r="D108" s="162">
        <f t="shared" ref="D108:M108" si="56">D109</f>
        <v>22200</v>
      </c>
      <c r="E108" s="162">
        <f t="shared" si="56"/>
        <v>0</v>
      </c>
      <c r="F108" s="162">
        <f t="shared" si="56"/>
        <v>0</v>
      </c>
      <c r="G108" s="162">
        <f t="shared" si="56"/>
        <v>0</v>
      </c>
      <c r="H108" s="162">
        <f t="shared" si="56"/>
        <v>0</v>
      </c>
      <c r="I108" s="162">
        <f t="shared" si="56"/>
        <v>0</v>
      </c>
      <c r="J108" s="162">
        <f t="shared" si="56"/>
        <v>0</v>
      </c>
      <c r="K108" s="162">
        <v>0</v>
      </c>
      <c r="L108" s="162">
        <f t="shared" si="56"/>
        <v>22200</v>
      </c>
      <c r="M108" s="162">
        <f t="shared" si="56"/>
        <v>22200</v>
      </c>
    </row>
    <row r="109" spans="1:14">
      <c r="A109" s="169">
        <v>32</v>
      </c>
      <c r="B109" s="170" t="s">
        <v>30</v>
      </c>
      <c r="C109" s="149">
        <f>C110+C112+C115</f>
        <v>22200</v>
      </c>
      <c r="D109" s="149">
        <f>D110+D112+D115</f>
        <v>22200</v>
      </c>
      <c r="E109" s="149">
        <f t="shared" ref="E109:M109" si="57">E110+E112+E115</f>
        <v>0</v>
      </c>
      <c r="F109" s="149">
        <f t="shared" si="57"/>
        <v>0</v>
      </c>
      <c r="G109" s="149">
        <f t="shared" si="57"/>
        <v>0</v>
      </c>
      <c r="H109" s="149">
        <f t="shared" si="57"/>
        <v>0</v>
      </c>
      <c r="I109" s="149">
        <f t="shared" si="57"/>
        <v>0</v>
      </c>
      <c r="J109" s="149">
        <f t="shared" si="57"/>
        <v>0</v>
      </c>
      <c r="K109" s="149">
        <v>0</v>
      </c>
      <c r="L109" s="149">
        <f t="shared" si="57"/>
        <v>22200</v>
      </c>
      <c r="M109" s="149">
        <f t="shared" si="57"/>
        <v>22200</v>
      </c>
    </row>
    <row r="110" spans="1:14">
      <c r="A110" s="171">
        <v>322</v>
      </c>
      <c r="B110" s="172" t="s">
        <v>32</v>
      </c>
      <c r="C110" s="163">
        <v>5000</v>
      </c>
      <c r="D110" s="163">
        <v>5000</v>
      </c>
      <c r="E110" s="163">
        <f t="shared" ref="E110:J110" si="58">E111</f>
        <v>0</v>
      </c>
      <c r="F110" s="163">
        <f t="shared" si="58"/>
        <v>0</v>
      </c>
      <c r="G110" s="163">
        <f t="shared" si="58"/>
        <v>0</v>
      </c>
      <c r="H110" s="163">
        <f t="shared" si="58"/>
        <v>0</v>
      </c>
      <c r="I110" s="163">
        <f t="shared" si="58"/>
        <v>0</v>
      </c>
      <c r="J110" s="163">
        <f t="shared" si="58"/>
        <v>0</v>
      </c>
      <c r="K110" s="163">
        <v>0</v>
      </c>
      <c r="L110" s="163">
        <v>5000</v>
      </c>
      <c r="M110" s="163">
        <v>5000</v>
      </c>
    </row>
    <row r="111" spans="1:14" hidden="1">
      <c r="A111" s="153"/>
      <c r="B111" s="154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4">
      <c r="A112" s="171">
        <v>323</v>
      </c>
      <c r="B112" s="172" t="s">
        <v>33</v>
      </c>
      <c r="C112" s="163">
        <v>15000</v>
      </c>
      <c r="D112" s="163">
        <v>15000</v>
      </c>
      <c r="E112" s="163">
        <f t="shared" ref="E112:J112" si="59">SUM(E113:E114)</f>
        <v>0</v>
      </c>
      <c r="F112" s="163">
        <f t="shared" si="59"/>
        <v>0</v>
      </c>
      <c r="G112" s="163">
        <f t="shared" si="59"/>
        <v>0</v>
      </c>
      <c r="H112" s="163">
        <f t="shared" si="59"/>
        <v>0</v>
      </c>
      <c r="I112" s="163">
        <f t="shared" si="59"/>
        <v>0</v>
      </c>
      <c r="J112" s="163">
        <f t="shared" si="59"/>
        <v>0</v>
      </c>
      <c r="K112" s="163">
        <v>0</v>
      </c>
      <c r="L112" s="163">
        <v>15000</v>
      </c>
      <c r="M112" s="163">
        <v>15000</v>
      </c>
      <c r="N112" s="62"/>
    </row>
    <row r="113" spans="1:13" ht="0.75" hidden="1" customHeight="1">
      <c r="A113" s="153"/>
      <c r="B113" s="154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 ht="0.75" hidden="1" customHeight="1">
      <c r="A114" s="153"/>
      <c r="B114" s="154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3">
      <c r="A115" s="150">
        <v>329</v>
      </c>
      <c r="B115" s="185" t="s">
        <v>34</v>
      </c>
      <c r="C115" s="163">
        <v>2200</v>
      </c>
      <c r="D115" s="163">
        <v>2200</v>
      </c>
      <c r="E115" s="163">
        <f t="shared" ref="E115:J115" si="60">E116</f>
        <v>0</v>
      </c>
      <c r="F115" s="163">
        <f t="shared" si="60"/>
        <v>0</v>
      </c>
      <c r="G115" s="163">
        <f t="shared" si="60"/>
        <v>0</v>
      </c>
      <c r="H115" s="163">
        <f t="shared" si="60"/>
        <v>0</v>
      </c>
      <c r="I115" s="163">
        <f t="shared" si="60"/>
        <v>0</v>
      </c>
      <c r="J115" s="163">
        <f t="shared" si="60"/>
        <v>0</v>
      </c>
      <c r="K115" s="163">
        <v>0</v>
      </c>
      <c r="L115" s="163">
        <v>2200</v>
      </c>
      <c r="M115" s="163">
        <v>2200</v>
      </c>
    </row>
    <row r="116" spans="1:13">
      <c r="A116" s="153"/>
      <c r="B116" s="154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26.25" customHeight="1">
      <c r="A117" s="228" t="s">
        <v>73</v>
      </c>
      <c r="B117" s="229"/>
      <c r="C117" s="175">
        <f>C118</f>
        <v>239800</v>
      </c>
      <c r="D117" s="175">
        <f t="shared" ref="D117:M117" si="61">D118</f>
        <v>0</v>
      </c>
      <c r="E117" s="175">
        <f t="shared" si="61"/>
        <v>0</v>
      </c>
      <c r="F117" s="175">
        <f t="shared" si="61"/>
        <v>0</v>
      </c>
      <c r="G117" s="175">
        <f t="shared" si="61"/>
        <v>0</v>
      </c>
      <c r="H117" s="175">
        <f t="shared" si="61"/>
        <v>239800</v>
      </c>
      <c r="I117" s="175">
        <f>I118</f>
        <v>0</v>
      </c>
      <c r="J117" s="175">
        <f t="shared" si="61"/>
        <v>0</v>
      </c>
      <c r="K117" s="175">
        <v>0</v>
      </c>
      <c r="L117" s="175">
        <f t="shared" si="61"/>
        <v>242400</v>
      </c>
      <c r="M117" s="175">
        <f t="shared" si="61"/>
        <v>242400</v>
      </c>
    </row>
    <row r="118" spans="1:13" ht="12.75" customHeight="1">
      <c r="A118" s="167">
        <v>3</v>
      </c>
      <c r="B118" s="168" t="s">
        <v>25</v>
      </c>
      <c r="C118" s="162">
        <f>C119+C127</f>
        <v>239800</v>
      </c>
      <c r="D118" s="162">
        <f t="shared" ref="D118:J118" si="62">D119+D127</f>
        <v>0</v>
      </c>
      <c r="E118" s="162">
        <f t="shared" si="62"/>
        <v>0</v>
      </c>
      <c r="F118" s="162">
        <f t="shared" si="62"/>
        <v>0</v>
      </c>
      <c r="G118" s="162">
        <f t="shared" si="62"/>
        <v>0</v>
      </c>
      <c r="H118" s="162">
        <f t="shared" si="62"/>
        <v>239800</v>
      </c>
      <c r="I118" s="162">
        <f t="shared" si="62"/>
        <v>0</v>
      </c>
      <c r="J118" s="162">
        <f t="shared" si="62"/>
        <v>0</v>
      </c>
      <c r="K118" s="162">
        <v>0</v>
      </c>
      <c r="L118" s="149">
        <f>L119+L127</f>
        <v>242400</v>
      </c>
      <c r="M118" s="149">
        <f>M119+M127</f>
        <v>242400</v>
      </c>
    </row>
    <row r="119" spans="1:13" ht="12.75" customHeight="1">
      <c r="A119" s="147">
        <v>31</v>
      </c>
      <c r="B119" s="148" t="s">
        <v>26</v>
      </c>
      <c r="C119" s="149">
        <f>C120+C122+C124</f>
        <v>231800</v>
      </c>
      <c r="D119" s="149">
        <f t="shared" ref="D119:I119" si="63">D120+D124</f>
        <v>0</v>
      </c>
      <c r="E119" s="149">
        <f t="shared" si="63"/>
        <v>0</v>
      </c>
      <c r="F119" s="149">
        <f t="shared" si="63"/>
        <v>0</v>
      </c>
      <c r="G119" s="149">
        <f t="shared" si="63"/>
        <v>0</v>
      </c>
      <c r="H119" s="149">
        <f>H120+H122+H124</f>
        <v>231800</v>
      </c>
      <c r="I119" s="149">
        <f t="shared" si="63"/>
        <v>0</v>
      </c>
      <c r="J119" s="149">
        <f>J120+J124</f>
        <v>0</v>
      </c>
      <c r="K119" s="149">
        <v>0</v>
      </c>
      <c r="L119" s="149">
        <f>L120+L122+L124</f>
        <v>234400</v>
      </c>
      <c r="M119" s="149">
        <f>M120+M122+M124</f>
        <v>234400</v>
      </c>
    </row>
    <row r="120" spans="1:13" ht="12.75" customHeight="1">
      <c r="A120" s="150">
        <v>311</v>
      </c>
      <c r="B120" s="151" t="s">
        <v>27</v>
      </c>
      <c r="C120" s="163">
        <v>195500</v>
      </c>
      <c r="D120" s="163">
        <f t="shared" ref="D120:J120" si="64">D121</f>
        <v>0</v>
      </c>
      <c r="E120" s="163">
        <f t="shared" si="64"/>
        <v>0</v>
      </c>
      <c r="F120" s="163">
        <f t="shared" si="64"/>
        <v>0</v>
      </c>
      <c r="G120" s="163">
        <f t="shared" si="64"/>
        <v>0</v>
      </c>
      <c r="H120" s="163">
        <v>195500</v>
      </c>
      <c r="I120" s="163">
        <f t="shared" si="64"/>
        <v>0</v>
      </c>
      <c r="J120" s="163">
        <f t="shared" si="64"/>
        <v>0</v>
      </c>
      <c r="K120" s="163">
        <v>0</v>
      </c>
      <c r="L120" s="163">
        <v>197000</v>
      </c>
      <c r="M120" s="163">
        <v>197000</v>
      </c>
    </row>
    <row r="121" spans="1:13" ht="0.75" hidden="1" customHeight="1">
      <c r="A121" s="153"/>
      <c r="B121" s="154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3" ht="12.75" customHeight="1">
      <c r="A122" s="150">
        <v>312</v>
      </c>
      <c r="B122" s="151" t="s">
        <v>28</v>
      </c>
      <c r="C122" s="163">
        <v>3000</v>
      </c>
      <c r="D122" s="152"/>
      <c r="E122" s="152"/>
      <c r="F122" s="152"/>
      <c r="G122" s="152"/>
      <c r="H122" s="163">
        <v>3000</v>
      </c>
      <c r="I122" s="152"/>
      <c r="J122" s="152"/>
      <c r="K122" s="152"/>
      <c r="L122" s="163">
        <v>3000</v>
      </c>
      <c r="M122" s="163">
        <v>3000</v>
      </c>
    </row>
    <row r="123" spans="1:13" ht="12.75" hidden="1" customHeight="1">
      <c r="A123" s="153"/>
      <c r="B123" s="154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ht="12.75" customHeight="1">
      <c r="A124" s="150">
        <v>313</v>
      </c>
      <c r="B124" s="151" t="s">
        <v>29</v>
      </c>
      <c r="C124" s="163">
        <v>33300</v>
      </c>
      <c r="D124" s="163">
        <f t="shared" ref="D124:I124" si="65">SUM(D125:D126)</f>
        <v>0</v>
      </c>
      <c r="E124" s="163">
        <f t="shared" si="65"/>
        <v>0</v>
      </c>
      <c r="F124" s="163">
        <f t="shared" si="65"/>
        <v>0</v>
      </c>
      <c r="G124" s="163">
        <f t="shared" si="65"/>
        <v>0</v>
      </c>
      <c r="H124" s="163">
        <v>33300</v>
      </c>
      <c r="I124" s="163">
        <f t="shared" si="65"/>
        <v>0</v>
      </c>
      <c r="J124" s="163">
        <f>SUM(J125:J126)</f>
        <v>0</v>
      </c>
      <c r="K124" s="163">
        <v>0</v>
      </c>
      <c r="L124" s="163">
        <v>34400</v>
      </c>
      <c r="M124" s="163">
        <v>34400</v>
      </c>
    </row>
    <row r="125" spans="1:13" ht="12.75" hidden="1" customHeight="1">
      <c r="A125" s="153"/>
      <c r="B125" s="154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1:13" ht="12.75" hidden="1" customHeight="1">
      <c r="A126" s="153"/>
      <c r="B126" s="154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ht="12.75" customHeight="1">
      <c r="A127" s="147">
        <v>32</v>
      </c>
      <c r="B127" s="148" t="s">
        <v>30</v>
      </c>
      <c r="C127" s="149">
        <f>C128</f>
        <v>8000</v>
      </c>
      <c r="D127" s="149">
        <f t="shared" ref="D127:J127" si="66">D128</f>
        <v>0</v>
      </c>
      <c r="E127" s="149">
        <f t="shared" si="66"/>
        <v>0</v>
      </c>
      <c r="F127" s="149">
        <f t="shared" si="66"/>
        <v>0</v>
      </c>
      <c r="G127" s="149">
        <f t="shared" si="66"/>
        <v>0</v>
      </c>
      <c r="H127" s="149">
        <f t="shared" si="66"/>
        <v>8000</v>
      </c>
      <c r="I127" s="149">
        <f t="shared" si="66"/>
        <v>0</v>
      </c>
      <c r="J127" s="149">
        <f t="shared" si="66"/>
        <v>0</v>
      </c>
      <c r="K127" s="149">
        <v>0</v>
      </c>
      <c r="L127" s="149">
        <v>8000</v>
      </c>
      <c r="M127" s="149">
        <v>8000</v>
      </c>
    </row>
    <row r="128" spans="1:13" ht="12.75" customHeight="1">
      <c r="A128" s="150">
        <v>321</v>
      </c>
      <c r="B128" s="151" t="s">
        <v>31</v>
      </c>
      <c r="C128" s="163">
        <v>8000</v>
      </c>
      <c r="D128" s="163">
        <f t="shared" ref="D128:M128" si="67">D129</f>
        <v>0</v>
      </c>
      <c r="E128" s="163">
        <f t="shared" si="67"/>
        <v>0</v>
      </c>
      <c r="F128" s="163">
        <f t="shared" si="67"/>
        <v>0</v>
      </c>
      <c r="G128" s="163">
        <f t="shared" si="67"/>
        <v>0</v>
      </c>
      <c r="H128" s="163">
        <v>8000</v>
      </c>
      <c r="I128" s="163">
        <f t="shared" si="67"/>
        <v>0</v>
      </c>
      <c r="J128" s="163">
        <f t="shared" si="67"/>
        <v>0</v>
      </c>
      <c r="K128" s="163">
        <v>0</v>
      </c>
      <c r="L128" s="163">
        <f t="shared" si="67"/>
        <v>0</v>
      </c>
      <c r="M128" s="163">
        <f t="shared" si="67"/>
        <v>0</v>
      </c>
    </row>
    <row r="129" spans="1:13" ht="12.75" customHeight="1">
      <c r="A129" s="153"/>
      <c r="B129" s="154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ht="26.25" customHeight="1">
      <c r="A130" s="228" t="s">
        <v>78</v>
      </c>
      <c r="B130" s="229"/>
      <c r="C130" s="175">
        <f>C131</f>
        <v>51000</v>
      </c>
      <c r="D130" s="175">
        <f t="shared" ref="D130:M130" si="68">D131</f>
        <v>0</v>
      </c>
      <c r="E130" s="175">
        <f t="shared" si="68"/>
        <v>0</v>
      </c>
      <c r="F130" s="175">
        <f t="shared" si="68"/>
        <v>0</v>
      </c>
      <c r="G130" s="175">
        <f t="shared" si="68"/>
        <v>0</v>
      </c>
      <c r="H130" s="175">
        <f t="shared" si="68"/>
        <v>0</v>
      </c>
      <c r="I130" s="175">
        <f>I131</f>
        <v>0</v>
      </c>
      <c r="J130" s="175">
        <f t="shared" si="68"/>
        <v>51000</v>
      </c>
      <c r="K130" s="175">
        <v>0</v>
      </c>
      <c r="L130" s="175">
        <f t="shared" si="68"/>
        <v>51000</v>
      </c>
      <c r="M130" s="175">
        <f t="shared" si="68"/>
        <v>51000</v>
      </c>
    </row>
    <row r="131" spans="1:13" ht="12.75" customHeight="1">
      <c r="A131" s="167">
        <v>3</v>
      </c>
      <c r="B131" s="168" t="s">
        <v>25</v>
      </c>
      <c r="C131" s="162">
        <f>C132</f>
        <v>51000</v>
      </c>
      <c r="D131" s="162">
        <f t="shared" ref="D131:J131" si="69">D132+D139</f>
        <v>0</v>
      </c>
      <c r="E131" s="162">
        <f t="shared" si="69"/>
        <v>0</v>
      </c>
      <c r="F131" s="162">
        <f t="shared" si="69"/>
        <v>0</v>
      </c>
      <c r="G131" s="162">
        <f t="shared" si="69"/>
        <v>0</v>
      </c>
      <c r="H131" s="162">
        <f t="shared" si="69"/>
        <v>0</v>
      </c>
      <c r="I131" s="162">
        <f t="shared" si="69"/>
        <v>0</v>
      </c>
      <c r="J131" s="162">
        <f t="shared" si="69"/>
        <v>51000</v>
      </c>
      <c r="K131" s="162">
        <v>0</v>
      </c>
      <c r="L131" s="162">
        <f>L132+L139</f>
        <v>51000</v>
      </c>
      <c r="M131" s="162">
        <f>M132+M139</f>
        <v>51000</v>
      </c>
    </row>
    <row r="132" spans="1:13" ht="12.75" customHeight="1">
      <c r="A132" s="147">
        <v>32</v>
      </c>
      <c r="B132" s="170" t="s">
        <v>30</v>
      </c>
      <c r="C132" s="149">
        <f>C133</f>
        <v>51000</v>
      </c>
      <c r="D132" s="149"/>
      <c r="E132" s="149">
        <f t="shared" ref="E132:I132" si="70">E134+E136</f>
        <v>0</v>
      </c>
      <c r="F132" s="149">
        <f t="shared" si="70"/>
        <v>0</v>
      </c>
      <c r="G132" s="149">
        <f t="shared" si="70"/>
        <v>0</v>
      </c>
      <c r="H132" s="149">
        <f t="shared" si="70"/>
        <v>0</v>
      </c>
      <c r="I132" s="149">
        <f t="shared" si="70"/>
        <v>0</v>
      </c>
      <c r="J132" s="149">
        <v>51000</v>
      </c>
      <c r="K132" s="149">
        <v>0</v>
      </c>
      <c r="L132" s="149">
        <f>L133</f>
        <v>51000</v>
      </c>
      <c r="M132" s="149">
        <f>M133</f>
        <v>51000</v>
      </c>
    </row>
    <row r="133" spans="1:13" s="184" customFormat="1" ht="12.75" customHeight="1">
      <c r="A133" s="181">
        <v>324</v>
      </c>
      <c r="B133" s="182" t="s">
        <v>46</v>
      </c>
      <c r="C133" s="183">
        <v>51000</v>
      </c>
      <c r="D133" s="183"/>
      <c r="E133" s="183"/>
      <c r="F133" s="183"/>
      <c r="G133" s="183"/>
      <c r="H133" s="183"/>
      <c r="I133" s="183"/>
      <c r="J133" s="183">
        <f>J134</f>
        <v>0</v>
      </c>
      <c r="K133" s="183"/>
      <c r="L133" s="183">
        <v>51000</v>
      </c>
      <c r="M133" s="183">
        <v>51000</v>
      </c>
    </row>
    <row r="134" spans="1:13" ht="12.75" customHeight="1">
      <c r="A134" s="153"/>
      <c r="B134" s="180"/>
      <c r="C134" s="187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1:13">
      <c r="A135" s="224" t="s">
        <v>82</v>
      </c>
      <c r="B135" s="224"/>
      <c r="C135" s="175">
        <f>C136</f>
        <v>50000</v>
      </c>
      <c r="D135" s="175">
        <f t="shared" ref="D135:M136" si="71">D136</f>
        <v>10000</v>
      </c>
      <c r="E135" s="175">
        <f t="shared" si="71"/>
        <v>0</v>
      </c>
      <c r="F135" s="175">
        <f t="shared" si="71"/>
        <v>0</v>
      </c>
      <c r="G135" s="175">
        <f t="shared" si="71"/>
        <v>0</v>
      </c>
      <c r="H135" s="175">
        <f t="shared" si="71"/>
        <v>0</v>
      </c>
      <c r="I135" s="175">
        <f t="shared" si="71"/>
        <v>0</v>
      </c>
      <c r="J135" s="175">
        <f t="shared" si="71"/>
        <v>0</v>
      </c>
      <c r="K135" s="149">
        <f>K136</f>
        <v>40000</v>
      </c>
      <c r="L135" s="175">
        <f t="shared" si="71"/>
        <v>50000</v>
      </c>
      <c r="M135" s="175">
        <f t="shared" si="71"/>
        <v>50000</v>
      </c>
    </row>
    <row r="136" spans="1:13">
      <c r="A136" s="167">
        <v>3</v>
      </c>
      <c r="B136" s="168" t="s">
        <v>25</v>
      </c>
      <c r="C136" s="162">
        <f>C137</f>
        <v>50000</v>
      </c>
      <c r="D136" s="162">
        <f t="shared" si="71"/>
        <v>10000</v>
      </c>
      <c r="E136" s="162">
        <f t="shared" si="71"/>
        <v>0</v>
      </c>
      <c r="F136" s="162">
        <f t="shared" si="71"/>
        <v>0</v>
      </c>
      <c r="G136" s="162">
        <f t="shared" si="71"/>
        <v>0</v>
      </c>
      <c r="H136" s="162">
        <f t="shared" si="71"/>
        <v>0</v>
      </c>
      <c r="I136" s="162">
        <f t="shared" si="71"/>
        <v>0</v>
      </c>
      <c r="J136" s="162">
        <f t="shared" si="71"/>
        <v>0</v>
      </c>
      <c r="K136" s="162">
        <f>K137</f>
        <v>40000</v>
      </c>
      <c r="L136" s="162">
        <f>L137</f>
        <v>50000</v>
      </c>
      <c r="M136" s="162">
        <f t="shared" si="71"/>
        <v>50000</v>
      </c>
    </row>
    <row r="137" spans="1:13">
      <c r="A137" s="169">
        <v>32</v>
      </c>
      <c r="B137" s="170" t="s">
        <v>30</v>
      </c>
      <c r="C137" s="149">
        <f>C138+D140</f>
        <v>50000</v>
      </c>
      <c r="D137" s="149">
        <f>D138+E140</f>
        <v>10000</v>
      </c>
      <c r="E137" s="149">
        <f t="shared" ref="E137:J137" si="72">E138+E140+E143</f>
        <v>0</v>
      </c>
      <c r="F137" s="149"/>
      <c r="G137" s="149"/>
      <c r="H137" s="149"/>
      <c r="I137" s="149">
        <f t="shared" si="72"/>
        <v>0</v>
      </c>
      <c r="J137" s="149">
        <f t="shared" si="72"/>
        <v>0</v>
      </c>
      <c r="K137" s="149">
        <f>K138+K140</f>
        <v>40000</v>
      </c>
      <c r="L137" s="149">
        <f>L138+L140</f>
        <v>50000</v>
      </c>
      <c r="M137" s="149">
        <f>M138+M140</f>
        <v>50000</v>
      </c>
    </row>
    <row r="138" spans="1:13" ht="15" customHeight="1">
      <c r="A138" s="150">
        <v>321</v>
      </c>
      <c r="B138" s="151" t="s">
        <v>31</v>
      </c>
      <c r="C138" s="163">
        <v>40000</v>
      </c>
      <c r="D138" s="163">
        <f>D139+D140</f>
        <v>10000</v>
      </c>
      <c r="E138" s="163">
        <f t="shared" ref="E138:J138" si="73">E139+E140+E141</f>
        <v>0</v>
      </c>
      <c r="F138" s="163">
        <f t="shared" si="73"/>
        <v>0</v>
      </c>
      <c r="G138" s="163">
        <f t="shared" si="73"/>
        <v>0</v>
      </c>
      <c r="H138" s="163">
        <f t="shared" si="73"/>
        <v>0</v>
      </c>
      <c r="I138" s="163">
        <f t="shared" si="73"/>
        <v>0</v>
      </c>
      <c r="J138" s="163">
        <f t="shared" si="73"/>
        <v>0</v>
      </c>
      <c r="K138" s="163">
        <v>40000</v>
      </c>
      <c r="L138" s="163">
        <v>40000</v>
      </c>
      <c r="M138" s="163">
        <v>40000</v>
      </c>
    </row>
    <row r="139" spans="1:13" ht="1.5" hidden="1" customHeight="1">
      <c r="A139" s="153"/>
      <c r="B139" s="154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ht="15.75" customHeight="1">
      <c r="A140" s="150">
        <v>329</v>
      </c>
      <c r="B140" s="151" t="s">
        <v>34</v>
      </c>
      <c r="C140" s="163">
        <v>10000</v>
      </c>
      <c r="D140" s="163">
        <v>10000</v>
      </c>
      <c r="E140" s="163">
        <f t="shared" ref="E140:J140" si="74">SUM(E141:E145)</f>
        <v>0</v>
      </c>
      <c r="F140" s="163"/>
      <c r="G140" s="163"/>
      <c r="H140" s="163"/>
      <c r="I140" s="163">
        <f t="shared" si="74"/>
        <v>0</v>
      </c>
      <c r="J140" s="163">
        <f t="shared" si="74"/>
        <v>0</v>
      </c>
      <c r="K140" s="163">
        <f>K141</f>
        <v>0</v>
      </c>
      <c r="L140" s="163">
        <v>10000</v>
      </c>
      <c r="M140" s="163">
        <v>10000</v>
      </c>
    </row>
    <row r="141" spans="1:13" ht="12.75" hidden="1" customHeight="1">
      <c r="A141" s="153"/>
      <c r="B141" s="154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1:13">
      <c r="A142" s="153"/>
      <c r="B142" s="174"/>
      <c r="C142" s="152">
        <f>SUM(D142:M142)</f>
        <v>0</v>
      </c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12" customFormat="1" ht="12.75" customHeight="1">
      <c r="A143" s="220" t="s">
        <v>67</v>
      </c>
      <c r="B143" s="220"/>
      <c r="C143" s="158">
        <f>C144+C154</f>
        <v>52300</v>
      </c>
      <c r="D143" s="158">
        <f t="shared" ref="D143:M143" si="75">D144+D154</f>
        <v>20000</v>
      </c>
      <c r="E143" s="158">
        <f t="shared" si="75"/>
        <v>0</v>
      </c>
      <c r="F143" s="158">
        <f t="shared" si="75"/>
        <v>30300</v>
      </c>
      <c r="G143" s="158">
        <f t="shared" si="75"/>
        <v>2000</v>
      </c>
      <c r="H143" s="158">
        <f t="shared" si="75"/>
        <v>0</v>
      </c>
      <c r="I143" s="158">
        <f t="shared" si="75"/>
        <v>0</v>
      </c>
      <c r="J143" s="158">
        <f t="shared" si="75"/>
        <v>0</v>
      </c>
      <c r="K143" s="158">
        <f t="shared" si="75"/>
        <v>0</v>
      </c>
      <c r="L143" s="158">
        <f t="shared" si="75"/>
        <v>52300</v>
      </c>
      <c r="M143" s="158">
        <f t="shared" si="75"/>
        <v>52300</v>
      </c>
    </row>
    <row r="144" spans="1:13" s="12" customFormat="1" ht="12.75" customHeight="1">
      <c r="A144" s="176" t="s">
        <v>68</v>
      </c>
      <c r="B144" s="177"/>
      <c r="C144" s="175">
        <f>SUM(D144:K144)</f>
        <v>52300</v>
      </c>
      <c r="D144" s="175">
        <f t="shared" ref="D144:M144" si="76">D145</f>
        <v>20000</v>
      </c>
      <c r="E144" s="175">
        <f t="shared" si="76"/>
        <v>0</v>
      </c>
      <c r="F144" s="175">
        <f t="shared" si="76"/>
        <v>30300</v>
      </c>
      <c r="G144" s="175">
        <f t="shared" si="76"/>
        <v>2000</v>
      </c>
      <c r="H144" s="175">
        <f t="shared" si="76"/>
        <v>0</v>
      </c>
      <c r="I144" s="175">
        <f t="shared" si="76"/>
        <v>0</v>
      </c>
      <c r="J144" s="175">
        <f t="shared" si="76"/>
        <v>0</v>
      </c>
      <c r="K144" s="175">
        <v>0</v>
      </c>
      <c r="L144" s="175">
        <f t="shared" si="76"/>
        <v>52300</v>
      </c>
      <c r="M144" s="175">
        <f t="shared" si="76"/>
        <v>52300</v>
      </c>
    </row>
    <row r="145" spans="1:13" s="12" customFormat="1" ht="25.5">
      <c r="A145" s="144">
        <v>4</v>
      </c>
      <c r="B145" s="161" t="s">
        <v>38</v>
      </c>
      <c r="C145" s="162">
        <f t="shared" ref="C145:C159" si="77">SUM(D145:K145)</f>
        <v>52300</v>
      </c>
      <c r="D145" s="162">
        <f t="shared" ref="D145:L145" si="78">D146</f>
        <v>20000</v>
      </c>
      <c r="E145" s="162">
        <f t="shared" si="78"/>
        <v>0</v>
      </c>
      <c r="F145" s="162">
        <f t="shared" si="78"/>
        <v>30300</v>
      </c>
      <c r="G145" s="162">
        <f t="shared" si="78"/>
        <v>2000</v>
      </c>
      <c r="H145" s="162">
        <f t="shared" si="78"/>
        <v>0</v>
      </c>
      <c r="I145" s="162">
        <f t="shared" si="78"/>
        <v>0</v>
      </c>
      <c r="J145" s="162">
        <f>J146</f>
        <v>0</v>
      </c>
      <c r="K145" s="162">
        <v>0</v>
      </c>
      <c r="L145" s="162">
        <f t="shared" si="78"/>
        <v>52300</v>
      </c>
      <c r="M145" s="162">
        <f>M146</f>
        <v>52300</v>
      </c>
    </row>
    <row r="146" spans="1:13" s="12" customFormat="1" ht="25.5">
      <c r="A146" s="147">
        <v>42</v>
      </c>
      <c r="B146" s="148" t="s">
        <v>39</v>
      </c>
      <c r="C146" s="149">
        <f t="shared" si="77"/>
        <v>52300</v>
      </c>
      <c r="D146" s="149">
        <f t="shared" ref="D146:I146" si="79">D147+D151</f>
        <v>20000</v>
      </c>
      <c r="E146" s="149">
        <f t="shared" si="79"/>
        <v>0</v>
      </c>
      <c r="F146" s="149">
        <f t="shared" si="79"/>
        <v>30300</v>
      </c>
      <c r="G146" s="149">
        <f t="shared" si="79"/>
        <v>2000</v>
      </c>
      <c r="H146" s="149">
        <f t="shared" si="79"/>
        <v>0</v>
      </c>
      <c r="I146" s="149">
        <f t="shared" si="79"/>
        <v>0</v>
      </c>
      <c r="J146" s="149">
        <f>J147+J151</f>
        <v>0</v>
      </c>
      <c r="K146" s="149">
        <v>0</v>
      </c>
      <c r="L146" s="149">
        <f>L147+L151</f>
        <v>52300</v>
      </c>
      <c r="M146" s="149">
        <f>M147+M151</f>
        <v>52300</v>
      </c>
    </row>
    <row r="147" spans="1:13" ht="15.75" customHeight="1">
      <c r="A147" s="150">
        <v>422</v>
      </c>
      <c r="B147" s="151" t="s">
        <v>37</v>
      </c>
      <c r="C147" s="163">
        <v>47300</v>
      </c>
      <c r="D147" s="163">
        <v>20000</v>
      </c>
      <c r="E147" s="163">
        <f t="shared" ref="E147:J147" si="80">E148+E149+E150</f>
        <v>0</v>
      </c>
      <c r="F147" s="163">
        <v>27300</v>
      </c>
      <c r="G147" s="163">
        <f t="shared" si="80"/>
        <v>0</v>
      </c>
      <c r="H147" s="163">
        <f t="shared" si="80"/>
        <v>0</v>
      </c>
      <c r="I147" s="163">
        <f t="shared" si="80"/>
        <v>0</v>
      </c>
      <c r="J147" s="163">
        <f t="shared" si="80"/>
        <v>0</v>
      </c>
      <c r="K147" s="163">
        <v>0</v>
      </c>
      <c r="L147" s="163">
        <v>47300</v>
      </c>
      <c r="M147" s="163">
        <v>47300</v>
      </c>
    </row>
    <row r="148" spans="1:13" ht="12.75" hidden="1" customHeight="1">
      <c r="A148" s="153"/>
      <c r="B148" s="154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1:13" ht="12.75" hidden="1" customHeight="1">
      <c r="A149" s="153"/>
      <c r="B149" s="154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1:13" s="12" customFormat="1" ht="12.75" hidden="1" customHeight="1">
      <c r="A150" s="153"/>
      <c r="B150" s="154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ht="25.5">
      <c r="A151" s="150">
        <v>424</v>
      </c>
      <c r="B151" s="151" t="s">
        <v>40</v>
      </c>
      <c r="C151" s="163">
        <v>5000</v>
      </c>
      <c r="D151" s="163">
        <f t="shared" ref="D151:J151" si="81">D152</f>
        <v>0</v>
      </c>
      <c r="E151" s="163">
        <f t="shared" si="81"/>
        <v>0</v>
      </c>
      <c r="F151" s="163">
        <v>3000</v>
      </c>
      <c r="G151" s="163">
        <v>2000</v>
      </c>
      <c r="H151" s="163">
        <f t="shared" si="81"/>
        <v>0</v>
      </c>
      <c r="I151" s="163">
        <f t="shared" si="81"/>
        <v>0</v>
      </c>
      <c r="J151" s="163">
        <f t="shared" si="81"/>
        <v>0</v>
      </c>
      <c r="K151" s="163">
        <v>0</v>
      </c>
      <c r="L151" s="163">
        <v>5000</v>
      </c>
      <c r="M151" s="163">
        <v>5000</v>
      </c>
    </row>
    <row r="152" spans="1:13" ht="0.75" hidden="1" customHeight="1">
      <c r="A152" s="153"/>
      <c r="B152" s="154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1:13">
      <c r="A153" s="153"/>
      <c r="B153" s="154"/>
      <c r="C153" s="152">
        <f t="shared" si="77"/>
        <v>0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 s="12" customFormat="1">
      <c r="A154" s="176" t="s">
        <v>55</v>
      </c>
      <c r="B154" s="177"/>
      <c r="C154" s="175">
        <f t="shared" si="77"/>
        <v>0</v>
      </c>
      <c r="D154" s="175">
        <f>'PLAN RASHODA I IZDATAKA'!D155</f>
        <v>0</v>
      </c>
      <c r="E154" s="175">
        <f>'PLAN RASHODA I IZDATAKA'!E155</f>
        <v>0</v>
      </c>
      <c r="F154" s="175">
        <f>'PLAN RASHODA I IZDATAKA'!F155</f>
        <v>0</v>
      </c>
      <c r="G154" s="175">
        <f>'PLAN RASHODA I IZDATAKA'!G155</f>
        <v>0</v>
      </c>
      <c r="H154" s="175">
        <f>'PLAN RASHODA I IZDATAKA'!H155</f>
        <v>0</v>
      </c>
      <c r="I154" s="175">
        <f>'PLAN RASHODA I IZDATAKA'!I155</f>
        <v>0</v>
      </c>
      <c r="J154" s="175">
        <f>'PLAN RASHODA I IZDATAKA'!J155</f>
        <v>0</v>
      </c>
      <c r="K154" s="175">
        <v>0</v>
      </c>
      <c r="L154" s="175">
        <f>'PLAN RASHODA I IZDATAKA'!L155</f>
        <v>0</v>
      </c>
      <c r="M154" s="175">
        <f>'PLAN RASHODA I IZDATAKA'!M155</f>
        <v>0</v>
      </c>
    </row>
    <row r="155" spans="1:13" s="12" customFormat="1" ht="25.5">
      <c r="A155" s="144">
        <v>4</v>
      </c>
      <c r="B155" s="161" t="s">
        <v>38</v>
      </c>
      <c r="C155" s="162">
        <f t="shared" si="77"/>
        <v>0</v>
      </c>
      <c r="D155" s="162">
        <f t="shared" ref="D155:M155" si="82">D156</f>
        <v>0</v>
      </c>
      <c r="E155" s="162">
        <f t="shared" si="82"/>
        <v>0</v>
      </c>
      <c r="F155" s="162">
        <f t="shared" si="82"/>
        <v>0</v>
      </c>
      <c r="G155" s="162">
        <f t="shared" si="82"/>
        <v>0</v>
      </c>
      <c r="H155" s="162">
        <f t="shared" si="82"/>
        <v>0</v>
      </c>
      <c r="I155" s="162">
        <f t="shared" si="82"/>
        <v>0</v>
      </c>
      <c r="J155" s="162">
        <f t="shared" si="82"/>
        <v>0</v>
      </c>
      <c r="K155" s="162">
        <v>0</v>
      </c>
      <c r="L155" s="162">
        <f t="shared" si="82"/>
        <v>0</v>
      </c>
      <c r="M155" s="162">
        <f t="shared" si="82"/>
        <v>0</v>
      </c>
    </row>
    <row r="156" spans="1:13" s="12" customFormat="1" ht="25.5">
      <c r="A156" s="147">
        <v>45</v>
      </c>
      <c r="B156" s="148" t="s">
        <v>50</v>
      </c>
      <c r="C156" s="149">
        <f t="shared" si="77"/>
        <v>0</v>
      </c>
      <c r="D156" s="149">
        <f t="shared" ref="D156:M156" si="83">D157</f>
        <v>0</v>
      </c>
      <c r="E156" s="149">
        <f t="shared" si="83"/>
        <v>0</v>
      </c>
      <c r="F156" s="149">
        <f t="shared" si="83"/>
        <v>0</v>
      </c>
      <c r="G156" s="149">
        <f t="shared" si="83"/>
        <v>0</v>
      </c>
      <c r="H156" s="149">
        <f t="shared" si="83"/>
        <v>0</v>
      </c>
      <c r="I156" s="149">
        <f t="shared" si="83"/>
        <v>0</v>
      </c>
      <c r="J156" s="149">
        <f t="shared" si="83"/>
        <v>0</v>
      </c>
      <c r="K156" s="149">
        <v>0</v>
      </c>
      <c r="L156" s="149">
        <f t="shared" si="83"/>
        <v>0</v>
      </c>
      <c r="M156" s="149">
        <f t="shared" si="83"/>
        <v>0</v>
      </c>
    </row>
    <row r="157" spans="1:13" s="12" customFormat="1" ht="25.5">
      <c r="A157" s="150">
        <v>451</v>
      </c>
      <c r="B157" s="151" t="s">
        <v>51</v>
      </c>
      <c r="C157" s="163">
        <f t="shared" si="77"/>
        <v>0</v>
      </c>
      <c r="D157" s="163">
        <f t="shared" ref="D157:M157" si="84">D158</f>
        <v>0</v>
      </c>
      <c r="E157" s="163">
        <f t="shared" si="84"/>
        <v>0</v>
      </c>
      <c r="F157" s="163">
        <f t="shared" si="84"/>
        <v>0</v>
      </c>
      <c r="G157" s="163">
        <f t="shared" si="84"/>
        <v>0</v>
      </c>
      <c r="H157" s="163">
        <f t="shared" si="84"/>
        <v>0</v>
      </c>
      <c r="I157" s="163">
        <f t="shared" si="84"/>
        <v>0</v>
      </c>
      <c r="J157" s="163">
        <f t="shared" si="84"/>
        <v>0</v>
      </c>
      <c r="K157" s="163">
        <v>0</v>
      </c>
      <c r="L157" s="163">
        <f t="shared" si="84"/>
        <v>0</v>
      </c>
      <c r="M157" s="163">
        <f t="shared" si="84"/>
        <v>0</v>
      </c>
    </row>
    <row r="158" spans="1:13" ht="26.25" customHeight="1">
      <c r="A158" s="153">
        <v>4511</v>
      </c>
      <c r="B158" s="154" t="s">
        <v>51</v>
      </c>
      <c r="C158" s="152">
        <f t="shared" si="77"/>
        <v>0</v>
      </c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ht="12.75" customHeight="1">
      <c r="A159" s="153"/>
      <c r="B159" s="154"/>
      <c r="C159" s="152">
        <f t="shared" si="77"/>
        <v>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27" customHeight="1">
      <c r="A160" s="221" t="s">
        <v>61</v>
      </c>
      <c r="B160" s="221"/>
      <c r="C160" s="158">
        <f t="shared" ref="C160:C166" si="85">SUM(D160:K160)</f>
        <v>0</v>
      </c>
      <c r="D160" s="158">
        <f t="shared" ref="D160:M160" si="86">D161</f>
        <v>0</v>
      </c>
      <c r="E160" s="158">
        <f t="shared" si="86"/>
        <v>0</v>
      </c>
      <c r="F160" s="158">
        <f t="shared" si="86"/>
        <v>0</v>
      </c>
      <c r="G160" s="158">
        <f t="shared" si="86"/>
        <v>0</v>
      </c>
      <c r="H160" s="158">
        <f t="shared" si="86"/>
        <v>0</v>
      </c>
      <c r="I160" s="158">
        <f t="shared" si="86"/>
        <v>0</v>
      </c>
      <c r="J160" s="158">
        <f t="shared" si="86"/>
        <v>0</v>
      </c>
      <c r="K160" s="158">
        <v>0</v>
      </c>
      <c r="L160" s="158">
        <f t="shared" si="86"/>
        <v>0</v>
      </c>
      <c r="M160" s="158">
        <f t="shared" si="86"/>
        <v>0</v>
      </c>
    </row>
    <row r="161" spans="1:13" ht="26.25" customHeight="1">
      <c r="A161" s="231" t="s">
        <v>62</v>
      </c>
      <c r="B161" s="231"/>
      <c r="C161" s="160">
        <f t="shared" si="85"/>
        <v>0</v>
      </c>
      <c r="D161" s="160">
        <f t="shared" ref="D161:M161" si="87">D162</f>
        <v>0</v>
      </c>
      <c r="E161" s="160">
        <f t="shared" si="87"/>
        <v>0</v>
      </c>
      <c r="F161" s="160">
        <f t="shared" si="87"/>
        <v>0</v>
      </c>
      <c r="G161" s="160">
        <f t="shared" si="87"/>
        <v>0</v>
      </c>
      <c r="H161" s="160">
        <f t="shared" si="87"/>
        <v>0</v>
      </c>
      <c r="I161" s="160">
        <f t="shared" si="87"/>
        <v>0</v>
      </c>
      <c r="J161" s="160">
        <f t="shared" si="87"/>
        <v>0</v>
      </c>
      <c r="K161" s="160">
        <v>0</v>
      </c>
      <c r="L161" s="160">
        <f t="shared" si="87"/>
        <v>0</v>
      </c>
      <c r="M161" s="160">
        <f t="shared" si="87"/>
        <v>0</v>
      </c>
    </row>
    <row r="162" spans="1:13" ht="18" customHeight="1">
      <c r="A162" s="178">
        <v>3</v>
      </c>
      <c r="B162" s="168" t="s">
        <v>25</v>
      </c>
      <c r="C162" s="162">
        <f t="shared" si="85"/>
        <v>0</v>
      </c>
      <c r="D162" s="162">
        <f t="shared" ref="D162:M162" si="88">D163</f>
        <v>0</v>
      </c>
      <c r="E162" s="162">
        <f t="shared" si="88"/>
        <v>0</v>
      </c>
      <c r="F162" s="162">
        <f t="shared" si="88"/>
        <v>0</v>
      </c>
      <c r="G162" s="162">
        <f t="shared" si="88"/>
        <v>0</v>
      </c>
      <c r="H162" s="162">
        <f t="shared" si="88"/>
        <v>0</v>
      </c>
      <c r="I162" s="162">
        <f t="shared" si="88"/>
        <v>0</v>
      </c>
      <c r="J162" s="162">
        <f t="shared" si="88"/>
        <v>0</v>
      </c>
      <c r="K162" s="162">
        <v>0</v>
      </c>
      <c r="L162" s="162">
        <f t="shared" si="88"/>
        <v>0</v>
      </c>
      <c r="M162" s="162">
        <f t="shared" si="88"/>
        <v>0</v>
      </c>
    </row>
    <row r="163" spans="1:13">
      <c r="A163" s="169">
        <v>32</v>
      </c>
      <c r="B163" s="170" t="s">
        <v>30</v>
      </c>
      <c r="C163" s="149">
        <f t="shared" si="85"/>
        <v>0</v>
      </c>
      <c r="D163" s="149">
        <f t="shared" ref="D163:M163" si="89">D164</f>
        <v>0</v>
      </c>
      <c r="E163" s="149">
        <f t="shared" si="89"/>
        <v>0</v>
      </c>
      <c r="F163" s="149">
        <f t="shared" si="89"/>
        <v>0</v>
      </c>
      <c r="G163" s="149">
        <f t="shared" si="89"/>
        <v>0</v>
      </c>
      <c r="H163" s="149">
        <f t="shared" si="89"/>
        <v>0</v>
      </c>
      <c r="I163" s="149">
        <f t="shared" si="89"/>
        <v>0</v>
      </c>
      <c r="J163" s="149">
        <f t="shared" si="89"/>
        <v>0</v>
      </c>
      <c r="K163" s="149">
        <v>0</v>
      </c>
      <c r="L163" s="149">
        <f t="shared" si="89"/>
        <v>0</v>
      </c>
      <c r="M163" s="149">
        <f t="shared" si="89"/>
        <v>0</v>
      </c>
    </row>
    <row r="164" spans="1:13">
      <c r="A164" s="171">
        <v>323</v>
      </c>
      <c r="B164" s="172" t="s">
        <v>33</v>
      </c>
      <c r="C164" s="163">
        <f t="shared" si="85"/>
        <v>0</v>
      </c>
      <c r="D164" s="163">
        <f t="shared" ref="D164:M164" si="90">D165</f>
        <v>0</v>
      </c>
      <c r="E164" s="163">
        <f t="shared" si="90"/>
        <v>0</v>
      </c>
      <c r="F164" s="163">
        <f t="shared" si="90"/>
        <v>0</v>
      </c>
      <c r="G164" s="163">
        <f t="shared" si="90"/>
        <v>0</v>
      </c>
      <c r="H164" s="163">
        <f t="shared" si="90"/>
        <v>0</v>
      </c>
      <c r="I164" s="163">
        <f t="shared" si="90"/>
        <v>0</v>
      </c>
      <c r="J164" s="163">
        <f t="shared" si="90"/>
        <v>0</v>
      </c>
      <c r="K164" s="163">
        <v>0</v>
      </c>
      <c r="L164" s="163">
        <f t="shared" si="90"/>
        <v>0</v>
      </c>
      <c r="M164" s="163">
        <f t="shared" si="90"/>
        <v>0</v>
      </c>
    </row>
    <row r="165" spans="1:13" ht="12.75" customHeight="1">
      <c r="A165" s="153">
        <v>3232</v>
      </c>
      <c r="B165" s="154" t="s">
        <v>45</v>
      </c>
      <c r="C165" s="152">
        <f t="shared" si="85"/>
        <v>0</v>
      </c>
      <c r="D165" s="152"/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/>
      <c r="M165" s="152"/>
    </row>
    <row r="166" spans="1:13">
      <c r="A166" s="153"/>
      <c r="B166" s="154"/>
      <c r="C166" s="152">
        <f t="shared" si="85"/>
        <v>0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s="12" customFormat="1">
      <c r="A167" s="219" t="s">
        <v>49</v>
      </c>
      <c r="B167" s="219"/>
      <c r="C167" s="179">
        <f t="shared" ref="C167:M167" si="91">C6+C25+C66+C73+C92+C143+C160</f>
        <v>7026183</v>
      </c>
      <c r="D167" s="179">
        <f t="shared" si="91"/>
        <v>605683</v>
      </c>
      <c r="E167" s="179">
        <f t="shared" si="91"/>
        <v>5596000</v>
      </c>
      <c r="F167" s="179">
        <f t="shared" si="91"/>
        <v>80000</v>
      </c>
      <c r="G167" s="179">
        <f t="shared" si="91"/>
        <v>250200</v>
      </c>
      <c r="H167" s="179">
        <f>H6+H25+H66+H73+H92+H143+H160</f>
        <v>399300</v>
      </c>
      <c r="I167" s="179">
        <f t="shared" si="91"/>
        <v>4000</v>
      </c>
      <c r="J167" s="179">
        <f t="shared" si="91"/>
        <v>51000</v>
      </c>
      <c r="K167" s="179">
        <f t="shared" si="91"/>
        <v>40000</v>
      </c>
      <c r="L167" s="179">
        <f t="shared" si="91"/>
        <v>7043703</v>
      </c>
      <c r="M167" s="179">
        <f t="shared" si="91"/>
        <v>7054703</v>
      </c>
    </row>
    <row r="168" spans="1:13">
      <c r="A168" s="86"/>
      <c r="B168" s="15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>
      <c r="A169" s="87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</sheetData>
  <mergeCells count="18">
    <mergeCell ref="A1:M1"/>
    <mergeCell ref="A130:B130"/>
    <mergeCell ref="A102:B102"/>
    <mergeCell ref="A161:B161"/>
    <mergeCell ref="A117:B117"/>
    <mergeCell ref="A107:B107"/>
    <mergeCell ref="A93:B93"/>
    <mergeCell ref="A143:B143"/>
    <mergeCell ref="A66:B66"/>
    <mergeCell ref="A67:B67"/>
    <mergeCell ref="A160:B160"/>
    <mergeCell ref="A167:B167"/>
    <mergeCell ref="A6:B6"/>
    <mergeCell ref="A25:B25"/>
    <mergeCell ref="A73:B73"/>
    <mergeCell ref="A92:B92"/>
    <mergeCell ref="A26:B26"/>
    <mergeCell ref="A135:B13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List1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2017-01-18T07:16:20Z</cp:lastPrinted>
  <dcterms:created xsi:type="dcterms:W3CDTF">2013-09-11T11:00:21Z</dcterms:created>
  <dcterms:modified xsi:type="dcterms:W3CDTF">2017-01-18T07:17:25Z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